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ludwiczak.EUROBR\Desktop\Klienci\UG Mała Wieś\2020\Załączniki\"/>
    </mc:Choice>
  </mc:AlternateContent>
  <bookViews>
    <workbookView xWindow="840" yWindow="255" windowWidth="15120" windowHeight="14700"/>
  </bookViews>
  <sheets>
    <sheet name="budynki" sheetId="1" r:id="rId1"/>
    <sheet name="pozost. śr. trw. i wyposażenie" sheetId="12" r:id="rId2"/>
    <sheet name="elektronika" sheetId="13" r:id="rId3"/>
    <sheet name="pojazdy" sheetId="5" r:id="rId4"/>
    <sheet name="panele" sheetId="14" r:id="rId5"/>
  </sheets>
  <calcPr calcId="152511"/>
</workbook>
</file>

<file path=xl/calcChain.xml><?xml version="1.0" encoding="utf-8"?>
<calcChain xmlns="http://schemas.openxmlformats.org/spreadsheetml/2006/main">
  <c r="E59" i="1" l="1"/>
  <c r="D57" i="13" l="1"/>
  <c r="B40" i="12"/>
  <c r="D68" i="13" l="1"/>
  <c r="D49" i="13"/>
  <c r="D53" i="13" l="1"/>
  <c r="D55" i="13" s="1"/>
  <c r="G49" i="14" l="1"/>
  <c r="E54" i="1" s="1"/>
  <c r="B37" i="12" l="1"/>
  <c r="B32" i="12"/>
  <c r="B31" i="12"/>
  <c r="B30" i="12"/>
  <c r="B18" i="12"/>
  <c r="B13" i="12"/>
</calcChain>
</file>

<file path=xl/sharedStrings.xml><?xml version="1.0" encoding="utf-8"?>
<sst xmlns="http://schemas.openxmlformats.org/spreadsheetml/2006/main" count="1157" uniqueCount="557">
  <si>
    <t>Załącznik nr 1A</t>
  </si>
  <si>
    <t>Urzędu Gminy w Małej Wsi</t>
  </si>
  <si>
    <t>ul. Kochanowskiego 1, 09 - 460 Mała Wieś</t>
  </si>
  <si>
    <t>Lp.</t>
  </si>
  <si>
    <t>Nazwa budynku, adres</t>
  </si>
  <si>
    <t>Rok budowy</t>
  </si>
  <si>
    <t xml:space="preserve">Powierzchnia m2 </t>
  </si>
  <si>
    <t>Materiał budowy scian, więźby dachowej i konstrukcji dachu</t>
  </si>
  <si>
    <t>Zabezpieczenia  przeciwpożarowe i przeciw kradzieżowe</t>
  </si>
  <si>
    <t>1.</t>
  </si>
  <si>
    <t>Budynek biurowy Urzedu Gminy</t>
  </si>
  <si>
    <t>Cegła pełna, więźba drewniana, blacha</t>
  </si>
  <si>
    <t>2.</t>
  </si>
  <si>
    <t>3.</t>
  </si>
  <si>
    <t>Budynek komunalny "Ośrodek Zdrowia"</t>
  </si>
  <si>
    <t>ok.. 1975</t>
  </si>
  <si>
    <t xml:space="preserve">Hydrant p. Poż. </t>
  </si>
  <si>
    <t>4.</t>
  </si>
  <si>
    <t>5.</t>
  </si>
  <si>
    <t>6.</t>
  </si>
  <si>
    <t>Budynek komunalny mieszkalny w Główczynie (tzw. czworak)</t>
  </si>
  <si>
    <t>Przed IIWŚ</t>
  </si>
  <si>
    <t>113 m2</t>
  </si>
  <si>
    <t>Cegła pełna, więźba drewniana, papa</t>
  </si>
  <si>
    <t>7.</t>
  </si>
  <si>
    <t>8.</t>
  </si>
  <si>
    <t>Budynek komunalny mieszkalny w Główczynie (Dwór)</t>
  </si>
  <si>
    <t>150 m2</t>
  </si>
  <si>
    <t>9.</t>
  </si>
  <si>
    <t>Budynek komunalny mieszkalny w Orszymowie (tzw. czworak)</t>
  </si>
  <si>
    <t>203 m2</t>
  </si>
  <si>
    <t>10.</t>
  </si>
  <si>
    <t>Budynek komunalny mieszkalny w Orszymowie (Dwór)</t>
  </si>
  <si>
    <t>170 m2</t>
  </si>
  <si>
    <t>Pruski mur, więźba drewniana, blacha</t>
  </si>
  <si>
    <t>11.</t>
  </si>
  <si>
    <t>Budynek komunalny mieszkalny w Lasocinie</t>
  </si>
  <si>
    <t>130 m2 - zab.</t>
  </si>
  <si>
    <t>12.</t>
  </si>
  <si>
    <t>614,5 m2</t>
  </si>
  <si>
    <t>13.</t>
  </si>
  <si>
    <t>Świetlica wiejska w Węgrzynowie</t>
  </si>
  <si>
    <t>220 m2</t>
  </si>
  <si>
    <t>Cegła pełna, pustak betonowy, więźba drewniana, blacha</t>
  </si>
  <si>
    <t>14.</t>
  </si>
  <si>
    <t>Stacja wodociągów w Przykorach</t>
  </si>
  <si>
    <t>120 m2</t>
  </si>
  <si>
    <t>Cegła pełna, stropodach, papa</t>
  </si>
  <si>
    <t>15.</t>
  </si>
  <si>
    <t>Stacja wodociągów w Główczynie</t>
  </si>
  <si>
    <t>97,1 m2</t>
  </si>
  <si>
    <t>16.</t>
  </si>
  <si>
    <t>Oczyszczalnia ścieków w Dzierżanowie</t>
  </si>
  <si>
    <t>zbiorniki</t>
  </si>
  <si>
    <t>Instalacja podziemna</t>
  </si>
  <si>
    <t>17.</t>
  </si>
  <si>
    <t xml:space="preserve">Budynek gospodarczy w Nakwasinie        </t>
  </si>
  <si>
    <t>100 m2</t>
  </si>
  <si>
    <t>18.</t>
  </si>
  <si>
    <t>Budynek harcówki  w Małej Wsi na garaż autobusowy</t>
  </si>
  <si>
    <t xml:space="preserve">107 m2 </t>
  </si>
  <si>
    <t>19.</t>
  </si>
  <si>
    <t>20.</t>
  </si>
  <si>
    <t>Przystanek autobusowy Brodach Dużych</t>
  </si>
  <si>
    <t>6 m2</t>
  </si>
  <si>
    <t>Konstrukcja metalowa</t>
  </si>
  <si>
    <t>21.</t>
  </si>
  <si>
    <t>Wiata przystankowa w Małej Wsi</t>
  </si>
  <si>
    <t>5 m2</t>
  </si>
  <si>
    <t>22.</t>
  </si>
  <si>
    <t>23.</t>
  </si>
  <si>
    <t>Wiata autobusowa Liwin</t>
  </si>
  <si>
    <t>24.</t>
  </si>
  <si>
    <t>Wiata autobosowa Główczyn</t>
  </si>
  <si>
    <t>25.</t>
  </si>
  <si>
    <t>Wiata autobosowa Nowe Gałki</t>
  </si>
  <si>
    <t>26.</t>
  </si>
  <si>
    <t>Wiata autobusowa  Główczyn</t>
  </si>
  <si>
    <t>27.</t>
  </si>
  <si>
    <t>28.</t>
  </si>
  <si>
    <t>29.</t>
  </si>
  <si>
    <t>30.</t>
  </si>
  <si>
    <t>31.</t>
  </si>
  <si>
    <t>Budynek OSP Brody Duże</t>
  </si>
  <si>
    <t>Lata 50</t>
  </si>
  <si>
    <t>32.</t>
  </si>
  <si>
    <t>33.</t>
  </si>
  <si>
    <t>34.</t>
  </si>
  <si>
    <t>Budynek szkoły w Chylinie (część mieszkania socjalne)</t>
  </si>
  <si>
    <t>180 m2</t>
  </si>
  <si>
    <t>35.</t>
  </si>
  <si>
    <t>Budynek gospodarczy w Chylinie</t>
  </si>
  <si>
    <t>75 m2</t>
  </si>
  <si>
    <t>36.</t>
  </si>
  <si>
    <t>37.</t>
  </si>
  <si>
    <t>38.</t>
  </si>
  <si>
    <t>Pustak betonowy, cegła pełna, stropodach, papa</t>
  </si>
  <si>
    <t>39.</t>
  </si>
  <si>
    <t>Budynek biurowo-miesz.-usł w Małej Wsi (po GS)</t>
  </si>
  <si>
    <t>226,5 m2</t>
  </si>
  <si>
    <t>40.</t>
  </si>
  <si>
    <t>41.</t>
  </si>
  <si>
    <t>42.</t>
  </si>
  <si>
    <t>43.</t>
  </si>
  <si>
    <t>Budynek po byłym sklepie w Główczynie z przeznaczeniem na mieszkania socjalne</t>
  </si>
  <si>
    <t>47 m2</t>
  </si>
  <si>
    <t>Cegła pełna, suporeks, więźba metalowa, blacha</t>
  </si>
  <si>
    <t>44.</t>
  </si>
  <si>
    <t>Budynek usługowy-zaplecze sportowe wraz z instalacjami w Małej Wsi</t>
  </si>
  <si>
    <t>134,07 m2</t>
  </si>
  <si>
    <t>Suporeks, więźba drewniana, blacha</t>
  </si>
  <si>
    <t>45.</t>
  </si>
  <si>
    <t>Lokalna oczyszczalnia  ścieków w Chylinie</t>
  </si>
  <si>
    <t>46.</t>
  </si>
  <si>
    <t>Oczyszczalnia ścieków wraz z niezbędną jej infrastrukturą w Małej Wsi</t>
  </si>
  <si>
    <t>240 m2</t>
  </si>
  <si>
    <t>Cegła kratówka, stropodach z płyt korytkowych, papa</t>
  </si>
  <si>
    <t>47.</t>
  </si>
  <si>
    <t>48.</t>
  </si>
  <si>
    <t>Razem:</t>
  </si>
  <si>
    <t>Inne lokalizacje (oprócz ww. budynków) w których znajduje się Państwa mienie: BRAK</t>
  </si>
  <si>
    <t xml:space="preserve"> </t>
  </si>
  <si>
    <t xml:space="preserve">Załącznik nr 1D </t>
  </si>
  <si>
    <t xml:space="preserve">Wykaz pojazdów </t>
  </si>
  <si>
    <t>Nr rejestr.</t>
  </si>
  <si>
    <t>Marka</t>
  </si>
  <si>
    <t>Typ, model</t>
  </si>
  <si>
    <t>Rodzaj pojazdu</t>
  </si>
  <si>
    <t>Rok prod.</t>
  </si>
  <si>
    <t>Poj. silnika</t>
  </si>
  <si>
    <t xml:space="preserve">Nr nadwozia </t>
  </si>
  <si>
    <t>Przebieg (około)</t>
  </si>
  <si>
    <t xml:space="preserve">Wartość </t>
  </si>
  <si>
    <t>Data pierwsz. rejestracji</t>
  </si>
  <si>
    <t>Okres ub. OC i NW</t>
  </si>
  <si>
    <t>Okres ub. AC i KR</t>
  </si>
  <si>
    <t>Posiadacz pojazdu</t>
  </si>
  <si>
    <t>z VAT</t>
  </si>
  <si>
    <t>od</t>
  </si>
  <si>
    <t>do</t>
  </si>
  <si>
    <t>WPL 04FJ</t>
  </si>
  <si>
    <t>Daimler</t>
  </si>
  <si>
    <t>LPKF 608</t>
  </si>
  <si>
    <t>31408310866810</t>
  </si>
  <si>
    <t>-</t>
  </si>
  <si>
    <t>03.10.1973</t>
  </si>
  <si>
    <t>Star</t>
  </si>
  <si>
    <t>WPL 47LR</t>
  </si>
  <si>
    <t>Kamaz</t>
  </si>
  <si>
    <t>533120021430</t>
  </si>
  <si>
    <t>12.02.1990</t>
  </si>
  <si>
    <t>OSP  Stare Gałki</t>
  </si>
  <si>
    <t>09.10.1990</t>
  </si>
  <si>
    <t>OSP Orszymowo</t>
  </si>
  <si>
    <t>Jelcz</t>
  </si>
  <si>
    <t>WPL 38RN</t>
  </si>
  <si>
    <t>Lublin</t>
  </si>
  <si>
    <t>3N 3524 combi</t>
  </si>
  <si>
    <t>SUL35244760081261</t>
  </si>
  <si>
    <t>12.01.2007</t>
  </si>
  <si>
    <t>OSP Mała Wieś</t>
  </si>
  <si>
    <t>WPL 13WA</t>
  </si>
  <si>
    <t>Mercedes Benz</t>
  </si>
  <si>
    <t>1124F</t>
  </si>
  <si>
    <t>WDB6770842K212841</t>
  </si>
  <si>
    <t>04.04.1997</t>
  </si>
  <si>
    <t>OSP Mała Wieś przy SUR</t>
  </si>
  <si>
    <t>WPL AL96</t>
  </si>
  <si>
    <t>Ford Transit</t>
  </si>
  <si>
    <t>260.2.0</t>
  </si>
  <si>
    <t>WFOVXXBDFV1E 15031</t>
  </si>
  <si>
    <t>18.02.2002</t>
  </si>
  <si>
    <t>OSP Stare Gałki</t>
  </si>
  <si>
    <t>WPL AU80</t>
  </si>
  <si>
    <t>008</t>
  </si>
  <si>
    <t>WFOSXX8DFS8S35818</t>
  </si>
  <si>
    <t>9</t>
  </si>
  <si>
    <t>23.12.2008</t>
  </si>
  <si>
    <t>WPL KL11</t>
  </si>
  <si>
    <t>315/004/GCBA6/32</t>
  </si>
  <si>
    <t>03186</t>
  </si>
  <si>
    <t>18.11.1982</t>
  </si>
  <si>
    <t>Zabezpieczenie przeciwpożarowe zgodne z przepisami</t>
  </si>
  <si>
    <t xml:space="preserve">Gminy Mała Wieś </t>
  </si>
  <si>
    <t>09-460 Mała Wieś, ul. Kochanowskiego 1</t>
  </si>
  <si>
    <t>REGON: 611015750</t>
  </si>
  <si>
    <t>REGON: 000548324</t>
  </si>
  <si>
    <t>49.</t>
  </si>
  <si>
    <t>50.</t>
  </si>
  <si>
    <t>Oczyszczalnia scieków w Starych Święcicach TUP NEBRASKA SP Świecice</t>
  </si>
  <si>
    <t>387,09m2</t>
  </si>
  <si>
    <t>26,88 m2</t>
  </si>
  <si>
    <t>Samodzielny lokal użytkowy ozn. Lit. C o pow. Uzytkowej 26,88 m w Starych Gałkach</t>
  </si>
  <si>
    <t>Załącznik nr 1B</t>
  </si>
  <si>
    <t>Wartość pozostałych środków trwałych i wyposażenia</t>
  </si>
  <si>
    <t>Świetlica Środowiskowa w Chylinie</t>
  </si>
  <si>
    <t>Świetlica wiejska Lasocin</t>
  </si>
  <si>
    <t>Sołectwo Borzeń</t>
  </si>
  <si>
    <t>Świetlica wiejska Węgrzynowo</t>
  </si>
  <si>
    <t>Punkt Konsultacyjny</t>
  </si>
  <si>
    <t>Boiska wielofunkcyjne o wymiarach 25,3 x 15,3 na działce o nr ewid. 47 przy SP w Orszymowie</t>
  </si>
  <si>
    <t>Budynek garaży wykorzystywanych przez OSP na działce 382/23 w Małej Wsi o pow. 273,70 m2</t>
  </si>
  <si>
    <t>Budynek Szkoły Podstawowej w Orszymowie - stare skrzydło (najmowany szkoła niepubliczna)</t>
  </si>
  <si>
    <t>Budynek Szkoły Podstawowej w Orszymowie - nowe skrzydło (najmowany szkoła niepubliczna)</t>
  </si>
  <si>
    <t>Budynek gospodarczy przy szkole w Orszymowie (najmowany szkoła niepubliczna)</t>
  </si>
  <si>
    <t>Budynek gospodarczy przy Szkoły Podstawowej w Starych Święcicach - nieużytkowany</t>
  </si>
  <si>
    <t>Wartość</t>
  </si>
  <si>
    <t>Urząd Gminy Mała Wieś</t>
  </si>
  <si>
    <t>Wyposażenie OSP Mała Wieś</t>
  </si>
  <si>
    <t>Wyposażenie OSP Brody Duże</t>
  </si>
  <si>
    <t>Wyposażenie OSP Gałki Stare</t>
  </si>
  <si>
    <t>Wyposażenie OSP Orszymowo</t>
  </si>
  <si>
    <t>Wyposażenie OSP Podgórze</t>
  </si>
  <si>
    <t>Wyposażenie OSP Dzierżanowo</t>
  </si>
  <si>
    <t>Wyposażenie OSP Zakrzewo Kościelne</t>
  </si>
  <si>
    <t>Wyposażenie OSP przy SUR Mała Wieś</t>
  </si>
  <si>
    <t>Załącznik nr 1C</t>
  </si>
  <si>
    <t>do ubezpieczenia od wszystkich ryzyk</t>
  </si>
  <si>
    <t>lp.</t>
  </si>
  <si>
    <t>Nazwa sprzętu, marka</t>
  </si>
  <si>
    <t>Rok produkcji</t>
  </si>
  <si>
    <t>Wartość księgowa brutto  (wartość początkowa)</t>
  </si>
  <si>
    <t>Za sprzęt elektroniczny przenośny przyjmuje się komputery (laptopy), kamery video itp. sprzęt</t>
  </si>
  <si>
    <t>Wartość księgowa brutto</t>
  </si>
  <si>
    <t>po II wojnie</t>
  </si>
  <si>
    <t>86 m2</t>
  </si>
  <si>
    <t>67 m2</t>
  </si>
  <si>
    <t>539,39 m2</t>
  </si>
  <si>
    <t>517,62 m2</t>
  </si>
  <si>
    <t>Ursus</t>
  </si>
  <si>
    <t>C-330</t>
  </si>
  <si>
    <t>Ciągnik rolniczy</t>
  </si>
  <si>
    <t>184505</t>
  </si>
  <si>
    <t>1</t>
  </si>
  <si>
    <t>01.01.1975</t>
  </si>
  <si>
    <t>T-507/2</t>
  </si>
  <si>
    <t>2007</t>
  </si>
  <si>
    <t>Transporter</t>
  </si>
  <si>
    <t>6</t>
  </si>
  <si>
    <t>WPL 6N62</t>
  </si>
  <si>
    <t>D-732 03</t>
  </si>
  <si>
    <t>AUTOSAN</t>
  </si>
  <si>
    <t>1985</t>
  </si>
  <si>
    <t>17.07.1985</t>
  </si>
  <si>
    <t xml:space="preserve">Wóz asenizacyjny </t>
  </si>
  <si>
    <t xml:space="preserve">Przyczepa rolnicza </t>
  </si>
  <si>
    <t>13928</t>
  </si>
  <si>
    <t xml:space="preserve">Mercedes - Benz </t>
  </si>
  <si>
    <t>Sprinter 313CDI</t>
  </si>
  <si>
    <t>WDB9036621R190374</t>
  </si>
  <si>
    <t>20.12.2000</t>
  </si>
  <si>
    <t>Gmina Mała Wieś</t>
  </si>
  <si>
    <t>WPL19233</t>
  </si>
  <si>
    <t>WPL12261</t>
  </si>
  <si>
    <t>Volkswagen</t>
  </si>
  <si>
    <t>Caddy</t>
  </si>
  <si>
    <t>samochód ciężarowy</t>
  </si>
  <si>
    <t>WV1ZZZ2KZ6X012209</t>
  </si>
  <si>
    <t>19.08.2005</t>
  </si>
  <si>
    <t xml:space="preserve">John Deere </t>
  </si>
  <si>
    <t>ciagnik rolniczy</t>
  </si>
  <si>
    <t>L06010Y223108</t>
  </si>
  <si>
    <t>06.08.1998</t>
  </si>
  <si>
    <t xml:space="preserve">MEPROZET </t>
  </si>
  <si>
    <t>Kościan PN-70</t>
  </si>
  <si>
    <t>Wóz asenizacyjny 7000l,</t>
  </si>
  <si>
    <t>MEP130529007</t>
  </si>
  <si>
    <t>WPL 12408</t>
  </si>
  <si>
    <t xml:space="preserve">Volkswagen </t>
  </si>
  <si>
    <t xml:space="preserve"> Transporter T4</t>
  </si>
  <si>
    <t>WV1ZZZ70ZYH077503</t>
  </si>
  <si>
    <t>30.09.2004</t>
  </si>
  <si>
    <t>OSP Mała Wieś; Właściciel - UG Mała Wieś</t>
  </si>
  <si>
    <t>OSP Zakrzewo Kościelne; Właściciel: UG Mała Wieś</t>
  </si>
  <si>
    <t>Wóz asenizacyjny 2500l, wersja D, pompa MEG 3000</t>
  </si>
  <si>
    <t>Wykaz sprzętu elektronicznego</t>
  </si>
  <si>
    <t>I. Sprzęt stacjonarny</t>
  </si>
  <si>
    <t>II. Sprzęt przenośny</t>
  </si>
  <si>
    <r>
      <t>343,39 m</t>
    </r>
    <r>
      <rPr>
        <vertAlign val="superscript"/>
        <sz val="10"/>
        <color indexed="8"/>
        <rFont val="Tahoma"/>
        <family val="2"/>
        <charset val="238"/>
      </rPr>
      <t>2</t>
    </r>
  </si>
  <si>
    <r>
      <t>250 m</t>
    </r>
    <r>
      <rPr>
        <vertAlign val="superscript"/>
        <sz val="10"/>
        <color indexed="8"/>
        <rFont val="Tahoma"/>
        <family val="2"/>
        <charset val="238"/>
      </rPr>
      <t>2</t>
    </r>
  </si>
  <si>
    <t>330 m2</t>
  </si>
  <si>
    <t>WPLJ 224</t>
  </si>
  <si>
    <t>Autosan</t>
  </si>
  <si>
    <t>H 9.21 41S</t>
  </si>
  <si>
    <t>Autobus</t>
  </si>
  <si>
    <t>SUASW3AAPYS-021728</t>
  </si>
  <si>
    <t>22.08.2000</t>
  </si>
  <si>
    <t>WPLVL14</t>
  </si>
  <si>
    <t>A0909L.03.S</t>
  </si>
  <si>
    <t>SUASW3AFP3S680404</t>
  </si>
  <si>
    <t>03.06.2003</t>
  </si>
  <si>
    <t>WPL08392</t>
  </si>
  <si>
    <t>Ford</t>
  </si>
  <si>
    <t xml:space="preserve">Ford Transit Custom V362 Combi </t>
  </si>
  <si>
    <t>WF01XXTTG1EJ15108</t>
  </si>
  <si>
    <t>8+1</t>
  </si>
  <si>
    <t>26.06.2014</t>
  </si>
  <si>
    <t>lata '50</t>
  </si>
  <si>
    <t>Cegła pełna, stropodach, żelbetony niewentylowany, papa</t>
  </si>
  <si>
    <t>485 m2</t>
  </si>
  <si>
    <t xml:space="preserve">Za sprzęt elektroniczny stacjonarny przyjmuje się komputery, centrale telefoniczne, faxy itp. </t>
  </si>
  <si>
    <t>Nazwa sprzętu, marka, numer seryjny</t>
  </si>
  <si>
    <t>QNAP TS-231 S/N Q161B23100</t>
  </si>
  <si>
    <t>UPS BlueWalker S/N EL5315B0182</t>
  </si>
  <si>
    <t>Monitor BENQ S/N ETD1G08942SL0</t>
  </si>
  <si>
    <t>UPS BlueWalker S/N EL5315B01818</t>
  </si>
  <si>
    <t>UPS Back UPS 700 S/N 3B1643X17133</t>
  </si>
  <si>
    <t xml:space="preserve">UPS Back UPS 700 S/N 3B1643X17227 </t>
  </si>
  <si>
    <t>UPS Back UPS 700 S/N 3B1719X20331</t>
  </si>
  <si>
    <t>UPS Back UPS 700 S/N 3B1719X20411</t>
  </si>
  <si>
    <t>UPS Back UPS 700 S/N 3B1643X17267</t>
  </si>
  <si>
    <t>UPS S/N 3B1644X05126</t>
  </si>
  <si>
    <t xml:space="preserve">Jednostka Centralna Dell 7010 S/M 769LH5J </t>
  </si>
  <si>
    <t xml:space="preserve">UPS Back UPS 700 S/N 3B1648X04653 </t>
  </si>
  <si>
    <t>Aparat fotograficzny NIKON D3400 S/N 6171062</t>
  </si>
  <si>
    <t>Sołectwo Nakwasin</t>
  </si>
  <si>
    <t>Sołectwo Orszymowo</t>
  </si>
  <si>
    <t>Sołectwo Lasocin</t>
  </si>
  <si>
    <t>Sołectwo Liwin</t>
  </si>
  <si>
    <t>Sołectwo Podgórze</t>
  </si>
  <si>
    <t>Sołectwo Podgórze Parcele</t>
  </si>
  <si>
    <t>Świetlica wiejska w Starych Gałkach</t>
  </si>
  <si>
    <t>Świetlica wiejska w Starych Święcicach</t>
  </si>
  <si>
    <t>Świetlica wiejska w Główczynie</t>
  </si>
  <si>
    <t>Świetlica wiejska w Nakwasinie</t>
  </si>
  <si>
    <t xml:space="preserve">Urząd Gminy Mała Wieś; </t>
  </si>
  <si>
    <t xml:space="preserve">Urząd Gminy Mała Wieś </t>
  </si>
  <si>
    <t>Cegła pełna, więźba krokwiowa przykryta blachodachówką</t>
  </si>
  <si>
    <t>Podana wartość pojazdu obejmuje zabudowę i wyposażenie pojazdu</t>
  </si>
  <si>
    <t>Gminne Boisko sportowe im. Rafała Kozickiego w Małej Wsi</t>
  </si>
  <si>
    <t>1,4441 ha</t>
  </si>
  <si>
    <t>ogrodzenie metalowe</t>
  </si>
  <si>
    <t>Budynek komunalny po byłej szkole w Nakwasinie - mieszkania komunalne</t>
  </si>
  <si>
    <t>100 m2 - użyt.</t>
  </si>
  <si>
    <t>Przebudowa przydomowej hydroponicznej oczyszczalni ścieków typu EKOPAN w Orszymowie</t>
  </si>
  <si>
    <t xml:space="preserve"> 273,70 m2</t>
  </si>
  <si>
    <t>Wiaty przystankowe autobusowe 4 szt. Dzierżanowo, Nakwasin, Chylin, Podgórze</t>
  </si>
  <si>
    <t xml:space="preserve">Budynek Dzienny Dom Senior Plus, Mała Wieś ul. Płońska 2 </t>
  </si>
  <si>
    <t>Budynek zlokalizowany na działce 381/15 w miejscowości Mała Wieś GCK Multiosada</t>
  </si>
  <si>
    <r>
      <t xml:space="preserve">Łączna wartość pozostałych środków trwałych, środków trwałych niskocennych i wyposażenia </t>
    </r>
    <r>
      <rPr>
        <sz val="10"/>
        <color indexed="8"/>
        <rFont val="Tahoma"/>
        <family val="2"/>
        <charset val="238"/>
      </rPr>
      <t>(z wyłączeniem budynków i budowli, sprzętu elektronicznego wykazanego dalej i pojazdów)</t>
    </r>
  </si>
  <si>
    <t>20.12.2017</t>
  </si>
  <si>
    <t>WPL36839</t>
  </si>
  <si>
    <t>Renault</t>
  </si>
  <si>
    <t>Trafic Grand 1.6 DCI</t>
  </si>
  <si>
    <t>VF1JL000158613800</t>
  </si>
  <si>
    <t>4+1</t>
  </si>
  <si>
    <t>STAR</t>
  </si>
  <si>
    <t>A200S</t>
  </si>
  <si>
    <t>A2000262180</t>
  </si>
  <si>
    <t>09.11.1987</t>
  </si>
  <si>
    <t>WPL84G1</t>
  </si>
  <si>
    <t>EXPANDER</t>
  </si>
  <si>
    <t>PS2000/E-20 P2</t>
  </si>
  <si>
    <t>przyczepa lekka</t>
  </si>
  <si>
    <t>SU930101999ER1037</t>
  </si>
  <si>
    <t>2015</t>
  </si>
  <si>
    <t>2016</t>
  </si>
  <si>
    <t>WPL71T1</t>
  </si>
  <si>
    <t>TEMA</t>
  </si>
  <si>
    <t>SWH2362S0GB069031</t>
  </si>
  <si>
    <t>WPL43044</t>
  </si>
  <si>
    <t>MAN</t>
  </si>
  <si>
    <t>specjalny pożarniczy</t>
  </si>
  <si>
    <t>WMAN36ZZ2JY375606</t>
  </si>
  <si>
    <t>07.09.2018</t>
  </si>
  <si>
    <t>OSP Mała Wieś, 09-460 Mała Wieś, ul. Warszawska 31/9, Regon: 611376063</t>
  </si>
  <si>
    <t>072071066</t>
  </si>
  <si>
    <t>WPL75U5</t>
  </si>
  <si>
    <t>Zetor</t>
  </si>
  <si>
    <t>Proxima CL90</t>
  </si>
  <si>
    <t>ciągnik rolniczy</t>
  </si>
  <si>
    <t>TKBUCV5PC34XS0398</t>
  </si>
  <si>
    <t>2</t>
  </si>
  <si>
    <t>26.09.2019</t>
  </si>
  <si>
    <t>WV1ZZZ7HZ6H068829</t>
  </si>
  <si>
    <t>28.12.2005</t>
  </si>
  <si>
    <t>Okres ubezpieczenia od 19.12.2020</t>
  </si>
  <si>
    <t>Rodzaj wartości</t>
  </si>
  <si>
    <t>księgowa brutto</t>
  </si>
  <si>
    <t>odtworzeniowa</t>
  </si>
  <si>
    <t>Instalacje fotowoltaiczne i kolektory słoneczne zgodnie z załącznikiem 1F</t>
  </si>
  <si>
    <t>nie starszy niż 5 letni (wyprodukowany w roku 2016).</t>
  </si>
  <si>
    <t>nie starsze niż 5 letnie (wyprodukowany w roku 2016).</t>
  </si>
  <si>
    <t>19.12.2020</t>
  </si>
  <si>
    <t>18.12.2023</t>
  </si>
  <si>
    <t>18.03.2021</t>
  </si>
  <si>
    <t>DMC</t>
  </si>
  <si>
    <t>ład</t>
  </si>
  <si>
    <t>il. miejsc</t>
  </si>
  <si>
    <t>2480</t>
  </si>
  <si>
    <t>12000</t>
  </si>
  <si>
    <t>15700</t>
  </si>
  <si>
    <t>800</t>
  </si>
  <si>
    <t>specjalny</t>
  </si>
  <si>
    <t>osobowy</t>
  </si>
  <si>
    <t>cięż-specj</t>
  </si>
  <si>
    <t xml:space="preserve"> osobowy do przewozu osób niepełnosprawnych</t>
  </si>
  <si>
    <t>750</t>
  </si>
  <si>
    <t>15500</t>
  </si>
  <si>
    <t>23.62/750</t>
  </si>
  <si>
    <t>TGM, moc 213 kW</t>
  </si>
  <si>
    <t xml:space="preserve"> specjalny</t>
  </si>
  <si>
    <t>UPS Lestor MC 855FF</t>
  </si>
  <si>
    <t>Drukarka HP Laser Jet Pro</t>
  </si>
  <si>
    <t xml:space="preserve">Nootebook ASUS+ oprogramowanie M Office 2016 </t>
  </si>
  <si>
    <t>Drukarka HP laser jet Pro M12A</t>
  </si>
  <si>
    <t>Drukarka HP Pro M12A</t>
  </si>
  <si>
    <t>Komputer Dell 790 USFF/13/4GB/250GBK</t>
  </si>
  <si>
    <t>Kamera cyfrowa Panasonic</t>
  </si>
  <si>
    <t>Jednostka centralna DELL 790 SFF/i5/4GB/250GB</t>
  </si>
  <si>
    <t>Sołectwo Zakrzewo Kościelne</t>
  </si>
  <si>
    <t>Sołectwo Mała Wieś</t>
  </si>
  <si>
    <t>Sołectwo Brody Duże</t>
  </si>
  <si>
    <t>Świetlica Dzierżanowo</t>
  </si>
  <si>
    <t>KR245SF</t>
  </si>
  <si>
    <t>FIAT</t>
  </si>
  <si>
    <t>DUCATO</t>
  </si>
  <si>
    <t>ZFA25000002093584</t>
  </si>
  <si>
    <t>3300</t>
  </si>
  <si>
    <t>7</t>
  </si>
  <si>
    <t>22.12.2011</t>
  </si>
  <si>
    <t>Drukarka HP Jet Pro M 102W</t>
  </si>
  <si>
    <t>UPS APC 800VA</t>
  </si>
  <si>
    <t>DELL 9010 SFF i5/8GB/240GB</t>
  </si>
  <si>
    <t>DELL OptiPlex 7440AIO i5/8GB/120GB</t>
  </si>
  <si>
    <t>DELL AIO 7440 i7/6700/16GB/480GB</t>
  </si>
  <si>
    <t>Drukarka Laserowa HP PRO M102A</t>
  </si>
  <si>
    <t>DELL Vostro 3470 SFF i5-9400/8GB/SSD250GB 2 szt</t>
  </si>
  <si>
    <t>Zasilacz Micro UPS 800VA</t>
  </si>
  <si>
    <t>Drukarka HP PRO M102A</t>
  </si>
  <si>
    <t>DELL 7040 i5-6500/8GB/240SSD</t>
  </si>
  <si>
    <t xml:space="preserve">HP Laser Jet Pro M102A </t>
  </si>
  <si>
    <t xml:space="preserve">Zasilacz Eaton 5E 850 480W </t>
  </si>
  <si>
    <t>Liczba pracowników w jednostce: 41</t>
  </si>
  <si>
    <t>Budynek Dzienny Dom Senior +,              Mała Wieś ul. Warszawska 53</t>
  </si>
  <si>
    <t>307,70 m2</t>
  </si>
  <si>
    <t xml:space="preserve">Cegła ceramiczna i gazobeton, więźba drewniana, blacha </t>
  </si>
  <si>
    <t>Zabezpieczenia p-poż zgodnie z przepisami, Alarm</t>
  </si>
  <si>
    <t>Zabezpieczenie przeciwpożarowe zgodne z przepisami' Alarm, częściowo ogrodzone</t>
  </si>
  <si>
    <t>Zabezpieczenia p-poż zgodnie z przepisami. Alarm</t>
  </si>
  <si>
    <t>ogrodzony teren</t>
  </si>
  <si>
    <t>Czujki przeciwpozarowe. Alarm, budynek częściowo okratowany' hydrant</t>
  </si>
  <si>
    <t>Kraty, hydrant</t>
  </si>
  <si>
    <t xml:space="preserve">budynek przedwojenny, dobudowane piętro około 1950 r. </t>
  </si>
  <si>
    <t>Cegła palona czerwona, więźba dachowa drewniana, blacha</t>
  </si>
  <si>
    <t>Hydrant p. poż. na wodociągu gminnym</t>
  </si>
  <si>
    <t>6500</t>
  </si>
  <si>
    <t>2240</t>
  </si>
  <si>
    <t>3925 mth</t>
  </si>
  <si>
    <t>5380</t>
  </si>
  <si>
    <t>3350</t>
  </si>
  <si>
    <t>brak danych</t>
  </si>
  <si>
    <t>19000</t>
  </si>
  <si>
    <t>3500</t>
  </si>
  <si>
    <t>5700</t>
  </si>
  <si>
    <t>3000</t>
  </si>
  <si>
    <t>Monitor Benq GW2270HE</t>
  </si>
  <si>
    <t>Monitor Benq GW2270</t>
  </si>
  <si>
    <t>Zasilacz R710 do serwera B-DELL POWEREDGE T610-2szt</t>
  </si>
  <si>
    <t>Zasilacz ModeCom PSU FEEL 2 400W</t>
  </si>
  <si>
    <t>Zasilacz Gembird 650</t>
  </si>
  <si>
    <t>Załącznik nr 1F</t>
  </si>
  <si>
    <t>Wykaz instalacji fotowoltaicznych i kolektorów słonecznych</t>
  </si>
  <si>
    <t>Regon: 611015750</t>
  </si>
  <si>
    <t>Adres nieruchomości</t>
  </si>
  <si>
    <t>Rodzaj instalacji</t>
  </si>
  <si>
    <t>Moc</t>
  </si>
  <si>
    <t>Miejsce montażu</t>
  </si>
  <si>
    <t>Miejsce montażu cd.</t>
  </si>
  <si>
    <t>Perki 5,  09-460 Mała Wieś</t>
  </si>
  <si>
    <t>Instalacja fotowoltaiczna</t>
  </si>
  <si>
    <t>4 kWP</t>
  </si>
  <si>
    <t>budynek mieszkalny</t>
  </si>
  <si>
    <t>na połaci dachu</t>
  </si>
  <si>
    <t>Wilkanowo 17, 09-460 Mała Wieś</t>
  </si>
  <si>
    <t>4 kWp</t>
  </si>
  <si>
    <t>budynek gospodarczy</t>
  </si>
  <si>
    <t>Chylin 56, 09-460 Mała Wieś</t>
  </si>
  <si>
    <t>3 kWp</t>
  </si>
  <si>
    <t>na budynku niemieszkalnym/dach</t>
  </si>
  <si>
    <t>Dzierżanowo 40, 09-460 Mała Wieś</t>
  </si>
  <si>
    <t xml:space="preserve">Zakrzewo Kościelne 21, 09-460 Mała Wieś </t>
  </si>
  <si>
    <t>ul. Elizy Orzeszkowej 3, 09-460 Mała Wieś</t>
  </si>
  <si>
    <t>Chylin 43, 09-460 Mała Wieś</t>
  </si>
  <si>
    <t>budynek niemieszkalny</t>
  </si>
  <si>
    <t>Podgórze Parcele 20, 09-460 Mała Wieś</t>
  </si>
  <si>
    <t xml:space="preserve">4 kWp </t>
  </si>
  <si>
    <t>Dzierżanowo 39, 09-460 Mała Wieś</t>
  </si>
  <si>
    <t>ul. Warszawska 20, 09-460 Mała Wieś</t>
  </si>
  <si>
    <t>ul. Płońska 9A, 09-460 Mała Wieś</t>
  </si>
  <si>
    <t>Dzierżanowo 32, 09-460 Mała Wieś</t>
  </si>
  <si>
    <t xml:space="preserve">3 kWp </t>
  </si>
  <si>
    <t>Nakwasin 4, 09-460 Mała Wieś</t>
  </si>
  <si>
    <t>grunt</t>
  </si>
  <si>
    <t>wolnostojące na gruncie</t>
  </si>
  <si>
    <t>Brody Duże 14, 09-460 Mała Wieś</t>
  </si>
  <si>
    <t xml:space="preserve">na budynku niemieszkalnym / dach </t>
  </si>
  <si>
    <t>ul. Elizy Orzeszkowej 1, 09-460 Mała Wieś</t>
  </si>
  <si>
    <t>Borzeń 1, 09-460 Mała Wieś</t>
  </si>
  <si>
    <t>Orszymowo 25, 09-460 Mała Wieś</t>
  </si>
  <si>
    <t>Nakwasin 5, 09-460 Mała Wieś</t>
  </si>
  <si>
    <t>ul. Mikołaja Reja 1, 09-460 Mała Wieś</t>
  </si>
  <si>
    <t>Istalacja fotowoltaiczna</t>
  </si>
  <si>
    <t>ul. Ogrodowa 11, 09-460 Mała Wieś</t>
  </si>
  <si>
    <t>ul. Kwiatowa 5, 09-460 Mała Wieś</t>
  </si>
  <si>
    <t>Zakrzewo Kościelne 9, 09-460 Mała Wieś</t>
  </si>
  <si>
    <t>Zakrzewo Kościelne 9a, 09-460 Mała Wieś</t>
  </si>
  <si>
    <t>ul. Płońska 23, 09-460 Mała Wieś</t>
  </si>
  <si>
    <t>ul. Kochanowskiego 17, 09-460 Mała Wieś</t>
  </si>
  <si>
    <t>40 kWp</t>
  </si>
  <si>
    <t>Budynek użyteczności publicznej</t>
  </si>
  <si>
    <t>Perki 33, 09-460 Mała Wieś</t>
  </si>
  <si>
    <t>Instalacja kolektorów słonecznych</t>
  </si>
  <si>
    <t>2 kolektory + podgrzewacz 300 l</t>
  </si>
  <si>
    <t>dach</t>
  </si>
  <si>
    <t>ul. Warszawska 73, 09-460 Mała Wieś</t>
  </si>
  <si>
    <t>3 kolektory + podgrzewacz 400 l</t>
  </si>
  <si>
    <t>Arciszewo Stare 1, 09-460 Mała Wieś</t>
  </si>
  <si>
    <t>Wilkanowo 35, 09-460 Mała Wieś</t>
  </si>
  <si>
    <t>Murkowo 10, 09-460 Mała Wieś</t>
  </si>
  <si>
    <t>elewacja budynku</t>
  </si>
  <si>
    <t>Wilkanowo 60, 09-460 Mała Wieś</t>
  </si>
  <si>
    <t>Orszymowo 37, 09-460 Mała Wieś</t>
  </si>
  <si>
    <t xml:space="preserve">ul. Jagiełły, 09-460 Mała Wieś </t>
  </si>
  <si>
    <t>Perki 19, 09-460 Mała Wieś</t>
  </si>
  <si>
    <t>ul. Kolbego 9, 09-460 Mała Wieś</t>
  </si>
  <si>
    <t>4 kolektory + podgrzewacz 500 l</t>
  </si>
  <si>
    <t>Chylin 83, 09-460 Mała Wieś</t>
  </si>
  <si>
    <t>Wilkanowo 8, 09-460 Mała Wieś</t>
  </si>
  <si>
    <t>RAZEM</t>
  </si>
  <si>
    <t>Zestaw komputerowy 3 szt</t>
  </si>
  <si>
    <t>Drukarka</t>
  </si>
  <si>
    <t>Cegła, brak więźby dachowej, stropodach przykryty częściowo papą, częściowo blachą</t>
  </si>
  <si>
    <t>Dzienny Dom Senior Plus w Małej Wsi, ul. Warszawska 53, 09 - 460 Mała Wieś</t>
  </si>
  <si>
    <t>Dzienny Dom Senior Plus w Małej Wsi, ul. Płońska 2, 09 - 460 Mała Wieś</t>
  </si>
  <si>
    <t>Łącznie:</t>
  </si>
  <si>
    <t>WPL37367</t>
  </si>
  <si>
    <t>15.10.2021</t>
  </si>
  <si>
    <t>1110</t>
  </si>
  <si>
    <t>WPL58630</t>
  </si>
  <si>
    <t>WPLYM61</t>
  </si>
  <si>
    <t>osobowy, przewóz osób niepełnosprawnych</t>
  </si>
  <si>
    <t>638,1 mth</t>
  </si>
  <si>
    <t>WPL1T69</t>
  </si>
  <si>
    <t>WPL39263</t>
  </si>
  <si>
    <t>Wykaz budynków i budowli</t>
  </si>
  <si>
    <t>Komputery przenośne 7 szt, projektor, ekran do projektora 1 szt, router</t>
  </si>
  <si>
    <t>Budynek GOPS, ul. Płońska 4, Mała Wieś</t>
  </si>
  <si>
    <t>Budynek Świetlicy w Dzierżanowie (po zlewni mleka)</t>
  </si>
  <si>
    <t>Siłownia zewnętrzna w Małej Wsi na działce nr 381/15 (koło GCK Multiosada)</t>
  </si>
  <si>
    <t>Skwerek pry GCK w Małej Wsi, działka nr 381/15</t>
  </si>
  <si>
    <t>Ogrodzenie z pustaków piaskowych, stół do gry w piłkarzyki, kosz na śmieci 2 szt., ławki parkowe 6 szt, urządzenie do gry w kółko i krzyżyk, stojak rowerowy na 6 stanowisk, lampa solarna</t>
  </si>
  <si>
    <t>Otwarta strefa aktywności w Małej Wsi, działka nr 309/3</t>
  </si>
  <si>
    <t>Otwarta strefa aktywności w Podgórzu (przy szkole), działka nr 29</t>
  </si>
  <si>
    <t>W skład wchodzą narciarz, rower, surfer, poręcze, biegacz, wyciąg górny, piłkarzyki, stolik do szachów, 4 ławki z oparciem, tablica informacyjna, stojak na rowery, ogrodzenie</t>
  </si>
  <si>
    <t>W skład wchodzą biegacz, orbitrek, wyciskanie + wyciąg, twister + steper, wahadło + odwodziciel, wioślarz, stół do tenisa stołowego, urządzenie do gry w kółko i krzyżyk, 4 ławki z oparciem, tablica informacyjna, stojak na rowery, ogrodzenie</t>
  </si>
  <si>
    <t>W skład wchodzi orbitrek wolnostojący, wioślarz, prasa nożna + pylon, twister + wahadło, koło tai chi, biegacz wonostojący, wyciskanie + wyciąg górny + pylon, poręcze równoległe, ławka + drabinka + pylon, ogrodzenie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</si>
</sst>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#,##0\ &quot;zł&quot;;\-#,##0\ &quot;zł&quot;"/>
    <numFmt numFmtId="44" formatCode="_-* #,##0.00\ &quot;zł&quot;_-;\-* #,##0.00\ &quot;zł&quot;_-;_-* &quot;-&quot;??\ &quot;zł&quot;_-;_-@_-"/>
    <numFmt numFmtId="164" formatCode="#,##0.00&quot; zł&quot;"/>
    <numFmt numFmtId="165" formatCode="#,##0.00\ [$zł-415];[Red]\-#,##0.00\ [$zł-415]"/>
    <numFmt numFmtId="166" formatCode="yy/mm"/>
    <numFmt numFmtId="167" formatCode="#,##0\ &quot;zł&quot;"/>
    <numFmt numFmtId="168" formatCode="#,##0.00\ &quot;zł&quot;"/>
  </numFmts>
  <fonts count="33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</font>
    <font>
      <b/>
      <sz val="8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sz val="8"/>
      <name val="Tahoma"/>
      <family val="2"/>
      <charset val="238"/>
    </font>
    <font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b/>
      <sz val="10"/>
      <color indexed="8"/>
      <name val="Tahoma"/>
      <family val="2"/>
      <charset val="238"/>
    </font>
    <font>
      <b/>
      <sz val="10"/>
      <name val="Tahoma"/>
      <family val="2"/>
      <charset val="238"/>
    </font>
    <font>
      <vertAlign val="superscript"/>
      <sz val="10"/>
      <color indexed="8"/>
      <name val="Tahoma"/>
      <family val="2"/>
      <charset val="238"/>
    </font>
    <font>
      <i/>
      <sz val="10"/>
      <color indexed="8"/>
      <name val="Tahoma"/>
      <family val="2"/>
      <charset val="238"/>
    </font>
    <font>
      <u/>
      <sz val="10"/>
      <color indexed="8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Tahoma"/>
      <family val="2"/>
      <charset val="238"/>
    </font>
    <font>
      <sz val="7"/>
      <name val="Tahoma"/>
      <family val="2"/>
      <charset val="238"/>
    </font>
    <font>
      <sz val="7"/>
      <color indexed="8"/>
      <name val="Tahoma"/>
      <family val="2"/>
      <charset val="238"/>
    </font>
    <font>
      <b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sz val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5" fillId="0" borderId="0"/>
    <xf numFmtId="0" fontId="10" fillId="9" borderId="1" applyNumberFormat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1" borderId="9" applyNumberFormat="0" applyAlignment="0" applyProtection="0"/>
    <xf numFmtId="44" fontId="26" fillId="0" borderId="0" applyFont="0" applyFill="0" applyBorder="0" applyAlignment="0" applyProtection="0"/>
    <xf numFmtId="0" fontId="1" fillId="0" borderId="0"/>
  </cellStyleXfs>
  <cellXfs count="192">
    <xf numFmtId="0" fontId="0" fillId="0" borderId="0" xfId="0" applyFont="1"/>
    <xf numFmtId="0" fontId="17" fillId="0" borderId="10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 wrapText="1"/>
    </xf>
    <xf numFmtId="49" fontId="17" fillId="0" borderId="10" xfId="0" applyNumberFormat="1" applyFont="1" applyFill="1" applyBorder="1" applyAlignment="1">
      <alignment horizontal="center" vertical="center"/>
    </xf>
    <xf numFmtId="3" fontId="17" fillId="0" borderId="10" xfId="0" applyNumberFormat="1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164" fontId="18" fillId="0" borderId="13" xfId="0" applyNumberFormat="1" applyFont="1" applyFill="1" applyBorder="1" applyAlignment="1">
      <alignment horizontal="center" vertical="center" wrapText="1"/>
    </xf>
    <xf numFmtId="166" fontId="17" fillId="0" borderId="10" xfId="0" applyNumberFormat="1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 wrapText="1"/>
    </xf>
    <xf numFmtId="164" fontId="17" fillId="0" borderId="13" xfId="0" applyNumberFormat="1" applyFont="1" applyFill="1" applyBorder="1" applyAlignment="1">
      <alignment horizontal="center" vertical="center" wrapText="1"/>
    </xf>
    <xf numFmtId="49" fontId="17" fillId="0" borderId="13" xfId="0" applyNumberFormat="1" applyFont="1" applyFill="1" applyBorder="1" applyAlignment="1">
      <alignment horizontal="center" vertical="center" wrapText="1"/>
    </xf>
    <xf numFmtId="49" fontId="18" fillId="0" borderId="13" xfId="0" applyNumberFormat="1" applyFont="1" applyBorder="1" applyAlignment="1">
      <alignment horizontal="center" vertical="center" wrapText="1"/>
    </xf>
    <xf numFmtId="49" fontId="18" fillId="0" borderId="13" xfId="0" applyNumberFormat="1" applyFont="1" applyFill="1" applyBorder="1" applyAlignment="1">
      <alignment horizontal="center" vertical="center"/>
    </xf>
    <xf numFmtId="0" fontId="19" fillId="0" borderId="0" xfId="0" applyFont="1"/>
    <xf numFmtId="0" fontId="20" fillId="0" borderId="0" xfId="0" applyFont="1" applyFill="1" applyBorder="1"/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1" fillId="0" borderId="14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 wrapText="1"/>
    </xf>
    <xf numFmtId="0" fontId="22" fillId="0" borderId="0" xfId="0" applyFont="1"/>
    <xf numFmtId="0" fontId="16" fillId="0" borderId="10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/>
    </xf>
    <xf numFmtId="165" fontId="20" fillId="0" borderId="10" xfId="0" applyNumberFormat="1" applyFont="1" applyFill="1" applyBorder="1" applyAlignment="1">
      <alignment vertical="center"/>
    </xf>
    <xf numFmtId="0" fontId="19" fillId="0" borderId="10" xfId="0" applyFont="1" applyBorder="1" applyAlignment="1">
      <alignment horizontal="center" vertical="center"/>
    </xf>
    <xf numFmtId="0" fontId="20" fillId="0" borderId="14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vertical="center" wrapText="1"/>
    </xf>
    <xf numFmtId="0" fontId="21" fillId="0" borderId="0" xfId="0" applyFont="1" applyFill="1" applyBorder="1"/>
    <xf numFmtId="0" fontId="20" fillId="0" borderId="11" xfId="0" applyFont="1" applyFill="1" applyBorder="1" applyAlignment="1">
      <alignment horizontal="center" vertical="center" wrapText="1"/>
    </xf>
    <xf numFmtId="164" fontId="20" fillId="0" borderId="10" xfId="0" applyNumberFormat="1" applyFont="1" applyFill="1" applyBorder="1" applyAlignment="1">
      <alignment vertical="center" wrapText="1"/>
    </xf>
    <xf numFmtId="4" fontId="24" fillId="0" borderId="10" xfId="0" applyNumberFormat="1" applyFont="1" applyFill="1" applyBorder="1" applyAlignment="1">
      <alignment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vertical="center"/>
    </xf>
    <xf numFmtId="0" fontId="19" fillId="0" borderId="16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/>
    </xf>
    <xf numFmtId="165" fontId="20" fillId="0" borderId="14" xfId="0" applyNumberFormat="1" applyFont="1" applyFill="1" applyBorder="1" applyAlignment="1">
      <alignment vertical="center"/>
    </xf>
    <xf numFmtId="0" fontId="19" fillId="0" borderId="11" xfId="0" applyFont="1" applyBorder="1" applyAlignment="1">
      <alignment horizontal="center" vertical="center"/>
    </xf>
    <xf numFmtId="165" fontId="20" fillId="0" borderId="10" xfId="0" applyNumberFormat="1" applyFont="1" applyFill="1" applyBorder="1" applyAlignment="1">
      <alignment vertical="center" wrapText="1"/>
    </xf>
    <xf numFmtId="0" fontId="20" fillId="0" borderId="13" xfId="0" applyFont="1" applyFill="1" applyBorder="1" applyAlignment="1">
      <alignment vertical="center" wrapText="1"/>
    </xf>
    <xf numFmtId="165" fontId="20" fillId="0" borderId="13" xfId="0" applyNumberFormat="1" applyFont="1" applyFill="1" applyBorder="1" applyAlignment="1">
      <alignment vertical="center"/>
    </xf>
    <xf numFmtId="4" fontId="24" fillId="0" borderId="13" xfId="0" applyNumberFormat="1" applyFont="1" applyFill="1" applyBorder="1" applyAlignment="1">
      <alignment vertical="center" wrapText="1"/>
    </xf>
    <xf numFmtId="0" fontId="27" fillId="0" borderId="13" xfId="0" applyFont="1" applyBorder="1" applyAlignment="1">
      <alignment horizontal="center" vertical="center"/>
    </xf>
    <xf numFmtId="0" fontId="27" fillId="0" borderId="13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164" fontId="20" fillId="0" borderId="10" xfId="0" applyNumberFormat="1" applyFont="1" applyBorder="1" applyAlignment="1">
      <alignment vertical="center" wrapText="1"/>
    </xf>
    <xf numFmtId="0" fontId="27" fillId="0" borderId="13" xfId="0" applyFont="1" applyFill="1" applyBorder="1" applyAlignment="1">
      <alignment horizontal="center" vertical="center"/>
    </xf>
    <xf numFmtId="4" fontId="24" fillId="0" borderId="0" xfId="0" applyNumberFormat="1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164" fontId="20" fillId="0" borderId="0" xfId="0" applyNumberFormat="1" applyFont="1" applyFill="1" applyBorder="1" applyAlignment="1">
      <alignment vertical="center" wrapText="1"/>
    </xf>
    <xf numFmtId="167" fontId="17" fillId="0" borderId="10" xfId="0" applyNumberFormat="1" applyFont="1" applyFill="1" applyBorder="1" applyAlignment="1">
      <alignment horizontal="center" vertical="center"/>
    </xf>
    <xf numFmtId="164" fontId="20" fillId="0" borderId="13" xfId="0" applyNumberFormat="1" applyFont="1" applyFill="1" applyBorder="1" applyAlignment="1">
      <alignment vertical="center" wrapText="1"/>
    </xf>
    <xf numFmtId="5" fontId="17" fillId="0" borderId="10" xfId="22" applyNumberFormat="1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/>
    </xf>
    <xf numFmtId="168" fontId="22" fillId="0" borderId="19" xfId="0" applyNumberFormat="1" applyFont="1" applyBorder="1" applyAlignment="1">
      <alignment horizontal="right"/>
    </xf>
    <xf numFmtId="0" fontId="19" fillId="0" borderId="10" xfId="0" applyFont="1" applyBorder="1" applyAlignment="1">
      <alignment horizontal="center" vertical="center" wrapText="1"/>
    </xf>
    <xf numFmtId="165" fontId="20" fillId="0" borderId="13" xfId="0" applyNumberFormat="1" applyFont="1" applyFill="1" applyBorder="1" applyAlignment="1">
      <alignment vertical="center" wrapText="1"/>
    </xf>
    <xf numFmtId="165" fontId="20" fillId="12" borderId="13" xfId="0" applyNumberFormat="1" applyFont="1" applyFill="1" applyBorder="1" applyAlignment="1">
      <alignment vertical="center"/>
    </xf>
    <xf numFmtId="0" fontId="25" fillId="0" borderId="11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vertical="center" wrapText="1"/>
    </xf>
    <xf numFmtId="0" fontId="20" fillId="0" borderId="21" xfId="0" applyFont="1" applyFill="1" applyBorder="1" applyAlignment="1">
      <alignment horizontal="center" vertical="center" wrapText="1"/>
    </xf>
    <xf numFmtId="164" fontId="20" fillId="0" borderId="21" xfId="0" applyNumberFormat="1" applyFont="1" applyFill="1" applyBorder="1" applyAlignment="1">
      <alignment vertical="center" wrapText="1"/>
    </xf>
    <xf numFmtId="4" fontId="24" fillId="0" borderId="14" xfId="0" applyNumberFormat="1" applyFont="1" applyFill="1" applyBorder="1" applyAlignment="1">
      <alignment vertical="center" wrapText="1"/>
    </xf>
    <xf numFmtId="0" fontId="17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3" fontId="17" fillId="0" borderId="0" xfId="0" applyNumberFormat="1" applyFont="1" applyFill="1" applyBorder="1" applyAlignment="1">
      <alignment horizontal="center" vertical="center"/>
    </xf>
    <xf numFmtId="5" fontId="17" fillId="0" borderId="0" xfId="22" applyNumberFormat="1" applyFont="1" applyFill="1" applyBorder="1" applyAlignment="1">
      <alignment horizontal="center" vertical="center"/>
    </xf>
    <xf numFmtId="0" fontId="17" fillId="0" borderId="10" xfId="15" applyFont="1" applyFill="1" applyBorder="1" applyAlignment="1">
      <alignment horizontal="center" vertical="center"/>
    </xf>
    <xf numFmtId="49" fontId="17" fillId="0" borderId="10" xfId="15" applyNumberFormat="1" applyFont="1" applyFill="1" applyBorder="1" applyAlignment="1">
      <alignment horizontal="center" vertical="center"/>
    </xf>
    <xf numFmtId="3" fontId="17" fillId="0" borderId="10" xfId="15" applyNumberFormat="1" applyFont="1" applyFill="1" applyBorder="1" applyAlignment="1">
      <alignment horizontal="center" vertical="center"/>
    </xf>
    <xf numFmtId="0" fontId="17" fillId="0" borderId="12" xfId="15" applyFont="1" applyFill="1" applyBorder="1" applyAlignment="1">
      <alignment horizontal="center" vertical="center"/>
    </xf>
    <xf numFmtId="0" fontId="18" fillId="0" borderId="22" xfId="15" applyFont="1" applyBorder="1" applyAlignment="1">
      <alignment horizontal="center"/>
    </xf>
    <xf numFmtId="0" fontId="17" fillId="0" borderId="10" xfId="15" applyFont="1" applyFill="1" applyBorder="1" applyAlignment="1">
      <alignment horizontal="center" vertical="center" wrapText="1"/>
    </xf>
    <xf numFmtId="0" fontId="18" fillId="0" borderId="22" xfId="15" applyFont="1" applyBorder="1" applyAlignment="1">
      <alignment horizontal="center" wrapText="1"/>
    </xf>
    <xf numFmtId="14" fontId="17" fillId="0" borderId="10" xfId="15" applyNumberFormat="1" applyFont="1" applyFill="1" applyBorder="1" applyAlignment="1">
      <alignment horizontal="center" vertical="center"/>
    </xf>
    <xf numFmtId="0" fontId="18" fillId="0" borderId="22" xfId="15" applyFont="1" applyBorder="1" applyAlignment="1">
      <alignment horizontal="center" vertical="center" wrapText="1"/>
    </xf>
    <xf numFmtId="164" fontId="20" fillId="0" borderId="10" xfId="0" applyNumberFormat="1" applyFont="1" applyFill="1" applyBorder="1" applyAlignment="1">
      <alignment horizontal="center" vertical="center" wrapText="1"/>
    </xf>
    <xf numFmtId="165" fontId="20" fillId="0" borderId="10" xfId="0" applyNumberFormat="1" applyFont="1" applyFill="1" applyBorder="1" applyAlignment="1">
      <alignment horizontal="center" vertical="center"/>
    </xf>
    <xf numFmtId="165" fontId="20" fillId="0" borderId="13" xfId="0" applyNumberFormat="1" applyFont="1" applyFill="1" applyBorder="1" applyAlignment="1">
      <alignment horizontal="center" vertical="center"/>
    </xf>
    <xf numFmtId="164" fontId="20" fillId="0" borderId="14" xfId="0" applyNumberFormat="1" applyFont="1" applyFill="1" applyBorder="1" applyAlignment="1">
      <alignment horizontal="center" vertical="center" wrapText="1"/>
    </xf>
    <xf numFmtId="164" fontId="20" fillId="0" borderId="13" xfId="0" applyNumberFormat="1" applyFont="1" applyFill="1" applyBorder="1" applyAlignment="1">
      <alignment horizontal="center" vertical="center" wrapText="1"/>
    </xf>
    <xf numFmtId="164" fontId="20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168" fontId="22" fillId="0" borderId="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7" fillId="0" borderId="13" xfId="0" applyFont="1" applyBorder="1" applyAlignment="1">
      <alignment horizontal="center" vertical="center" wrapText="1"/>
    </xf>
    <xf numFmtId="1" fontId="17" fillId="0" borderId="10" xfId="0" applyNumberFormat="1" applyFont="1" applyFill="1" applyBorder="1" applyAlignment="1">
      <alignment horizontal="center" vertical="center"/>
    </xf>
    <xf numFmtId="0" fontId="19" fillId="0" borderId="0" xfId="15" applyFont="1"/>
    <xf numFmtId="0" fontId="20" fillId="0" borderId="0" xfId="15" applyFont="1"/>
    <xf numFmtId="0" fontId="21" fillId="0" borderId="0" xfId="15" applyFont="1" applyAlignment="1">
      <alignment horizontal="right"/>
    </xf>
    <xf numFmtId="0" fontId="21" fillId="0" borderId="14" xfId="15" applyFont="1" applyBorder="1" applyAlignment="1">
      <alignment horizontal="left" vertical="center" wrapText="1"/>
    </xf>
    <xf numFmtId="0" fontId="20" fillId="0" borderId="14" xfId="15" applyFont="1" applyBorder="1" applyAlignment="1">
      <alignment horizontal="left" vertical="center" wrapText="1"/>
    </xf>
    <xf numFmtId="164" fontId="20" fillId="0" borderId="14" xfId="15" applyNumberFormat="1" applyFont="1" applyBorder="1" applyAlignment="1">
      <alignment horizontal="right" vertical="center"/>
    </xf>
    <xf numFmtId="4" fontId="19" fillId="0" borderId="0" xfId="15" applyNumberFormat="1" applyFont="1"/>
    <xf numFmtId="0" fontId="20" fillId="0" borderId="10" xfId="15" applyFont="1" applyBorder="1" applyAlignment="1">
      <alignment horizontal="left" vertical="center" wrapText="1"/>
    </xf>
    <xf numFmtId="164" fontId="20" fillId="0" borderId="10" xfId="15" applyNumberFormat="1" applyFont="1" applyBorder="1" applyAlignment="1">
      <alignment horizontal="right" vertical="center"/>
    </xf>
    <xf numFmtId="164" fontId="19" fillId="0" borderId="0" xfId="15" applyNumberFormat="1" applyFont="1"/>
    <xf numFmtId="0" fontId="21" fillId="0" borderId="20" xfId="15" applyFont="1" applyBorder="1" applyAlignment="1">
      <alignment horizontal="right"/>
    </xf>
    <xf numFmtId="164" fontId="21" fillId="0" borderId="10" xfId="15" applyNumberFormat="1" applyFont="1" applyBorder="1"/>
    <xf numFmtId="0" fontId="20" fillId="0" borderId="0" xfId="15" applyFont="1" applyAlignment="1">
      <alignment horizontal="center"/>
    </xf>
    <xf numFmtId="0" fontId="15" fillId="0" borderId="0" xfId="15"/>
    <xf numFmtId="0" fontId="21" fillId="0" borderId="0" xfId="15" applyFont="1" applyAlignment="1">
      <alignment horizontal="center"/>
    </xf>
    <xf numFmtId="0" fontId="21" fillId="0" borderId="0" xfId="15" applyFont="1" applyAlignment="1">
      <alignment horizontal="left"/>
    </xf>
    <xf numFmtId="0" fontId="20" fillId="0" borderId="0" xfId="15" applyFont="1" applyAlignment="1">
      <alignment horizontal="left"/>
    </xf>
    <xf numFmtId="0" fontId="21" fillId="0" borderId="13" xfId="15" applyFont="1" applyBorder="1" applyAlignment="1">
      <alignment horizontal="center" vertical="center" wrapText="1"/>
    </xf>
    <xf numFmtId="0" fontId="20" fillId="0" borderId="13" xfId="15" applyFont="1" applyBorder="1" applyAlignment="1">
      <alignment horizontal="center" vertical="center" wrapText="1"/>
    </xf>
    <xf numFmtId="0" fontId="20" fillId="0" borderId="13" xfId="15" applyFont="1" applyBorder="1" applyAlignment="1">
      <alignment horizontal="left" wrapText="1"/>
    </xf>
    <xf numFmtId="165" fontId="20" fillId="0" borderId="13" xfId="15" applyNumberFormat="1" applyFont="1" applyBorder="1" applyAlignment="1">
      <alignment vertical="center" wrapText="1"/>
    </xf>
    <xf numFmtId="0" fontId="20" fillId="0" borderId="23" xfId="15" applyFont="1" applyBorder="1" applyAlignment="1">
      <alignment horizontal="center" vertical="center" wrapText="1"/>
    </xf>
    <xf numFmtId="0" fontId="20" fillId="0" borderId="0" xfId="15" applyFont="1" applyAlignment="1">
      <alignment horizontal="justify"/>
    </xf>
    <xf numFmtId="0" fontId="21" fillId="0" borderId="23" xfId="15" applyFont="1" applyBorder="1" applyAlignment="1">
      <alignment horizontal="center"/>
    </xf>
    <xf numFmtId="164" fontId="21" fillId="0" borderId="25" xfId="15" applyNumberFormat="1" applyFont="1" applyBorder="1"/>
    <xf numFmtId="0" fontId="21" fillId="0" borderId="0" xfId="15" applyFont="1"/>
    <xf numFmtId="0" fontId="20" fillId="0" borderId="26" xfId="15" applyFont="1" applyBorder="1" applyAlignment="1">
      <alignment horizontal="center"/>
    </xf>
    <xf numFmtId="0" fontId="21" fillId="0" borderId="14" xfId="15" applyFont="1" applyBorder="1" applyAlignment="1">
      <alignment horizontal="center" vertical="center" wrapText="1"/>
    </xf>
    <xf numFmtId="0" fontId="20" fillId="0" borderId="14" xfId="15" applyFont="1" applyBorder="1" applyAlignment="1">
      <alignment horizontal="center" vertical="center" wrapText="1"/>
    </xf>
    <xf numFmtId="164" fontId="20" fillId="0" borderId="10" xfId="15" applyNumberFormat="1" applyFont="1" applyBorder="1" applyAlignment="1">
      <alignment horizontal="right" vertical="center" wrapText="1"/>
    </xf>
    <xf numFmtId="0" fontId="20" fillId="0" borderId="21" xfId="15" applyFont="1" applyBorder="1" applyAlignment="1">
      <alignment horizontal="center" vertical="center" wrapText="1"/>
    </xf>
    <xf numFmtId="164" fontId="20" fillId="0" borderId="27" xfId="15" applyNumberFormat="1" applyFont="1" applyBorder="1" applyAlignment="1">
      <alignment horizontal="right" vertical="center" wrapText="1"/>
    </xf>
    <xf numFmtId="49" fontId="20" fillId="0" borderId="13" xfId="15" applyNumberFormat="1" applyFont="1" applyBorder="1" applyAlignment="1">
      <alignment horizontal="center" vertical="center" wrapText="1"/>
    </xf>
    <xf numFmtId="164" fontId="20" fillId="0" borderId="13" xfId="15" applyNumberFormat="1" applyFont="1" applyBorder="1" applyAlignment="1">
      <alignment horizontal="right" vertical="center" wrapText="1"/>
    </xf>
    <xf numFmtId="0" fontId="30" fillId="0" borderId="13" xfId="0" applyFont="1" applyBorder="1" applyAlignment="1" applyProtection="1">
      <alignment horizontal="center" vertical="center" wrapText="1"/>
      <protection hidden="1"/>
    </xf>
    <xf numFmtId="0" fontId="30" fillId="0" borderId="21" xfId="0" applyFont="1" applyBorder="1" applyAlignment="1" applyProtection="1">
      <alignment horizontal="center" vertical="center" wrapText="1"/>
      <protection hidden="1"/>
    </xf>
    <xf numFmtId="0" fontId="27" fillId="0" borderId="0" xfId="0" applyFont="1" applyProtection="1">
      <protection hidden="1"/>
    </xf>
    <xf numFmtId="0" fontId="31" fillId="12" borderId="21" xfId="0" applyFont="1" applyFill="1" applyBorder="1" applyAlignment="1" applyProtection="1">
      <alignment horizontal="center" vertical="center" wrapText="1"/>
      <protection hidden="1"/>
    </xf>
    <xf numFmtId="0" fontId="31" fillId="0" borderId="21" xfId="0" applyFont="1" applyBorder="1" applyAlignment="1" applyProtection="1">
      <alignment horizontal="center" vertical="center" wrapText="1"/>
      <protection hidden="1"/>
    </xf>
    <xf numFmtId="0" fontId="31" fillId="0" borderId="23" xfId="0" applyFont="1" applyBorder="1" applyAlignment="1" applyProtection="1">
      <alignment horizontal="center" vertical="center" wrapText="1"/>
      <protection hidden="1"/>
    </xf>
    <xf numFmtId="168" fontId="31" fillId="0" borderId="21" xfId="0" applyNumberFormat="1" applyFont="1" applyBorder="1" applyAlignment="1" applyProtection="1">
      <alignment horizontal="center" vertical="center" wrapText="1"/>
      <protection hidden="1"/>
    </xf>
    <xf numFmtId="0" fontId="31" fillId="0" borderId="13" xfId="0" applyFont="1" applyBorder="1" applyAlignment="1" applyProtection="1">
      <alignment horizontal="center" vertical="center" wrapText="1"/>
      <protection hidden="1"/>
    </xf>
    <xf numFmtId="168" fontId="31" fillId="0" borderId="13" xfId="0" applyNumberFormat="1" applyFont="1" applyBorder="1" applyAlignment="1" applyProtection="1">
      <alignment horizontal="center" vertical="center" wrapText="1"/>
      <protection hidden="1"/>
    </xf>
    <xf numFmtId="0" fontId="31" fillId="12" borderId="13" xfId="0" applyFont="1" applyFill="1" applyBorder="1" applyAlignment="1" applyProtection="1">
      <alignment horizontal="center" vertical="center" wrapText="1"/>
      <protection hidden="1"/>
    </xf>
    <xf numFmtId="168" fontId="30" fillId="0" borderId="13" xfId="0" applyNumberFormat="1" applyFont="1" applyBorder="1" applyAlignment="1" applyProtection="1">
      <alignment horizontal="center" vertical="center" wrapText="1"/>
      <protection hidden="1"/>
    </xf>
    <xf numFmtId="0" fontId="21" fillId="0" borderId="0" xfId="0" applyFont="1" applyFill="1" applyBorder="1" applyAlignment="1">
      <alignment horizontal="center"/>
    </xf>
    <xf numFmtId="164" fontId="20" fillId="0" borderId="13" xfId="0" applyNumberFormat="1" applyFont="1" applyFill="1" applyBorder="1" applyAlignment="1">
      <alignment horizontal="right" vertical="center" wrapText="1"/>
    </xf>
    <xf numFmtId="164" fontId="21" fillId="0" borderId="29" xfId="0" applyNumberFormat="1" applyFont="1" applyFill="1" applyBorder="1"/>
    <xf numFmtId="0" fontId="21" fillId="0" borderId="13" xfId="0" applyFont="1" applyFill="1" applyBorder="1" applyAlignment="1">
      <alignment horizontal="center"/>
    </xf>
    <xf numFmtId="0" fontId="20" fillId="0" borderId="14" xfId="0" applyFont="1" applyFill="1" applyBorder="1" applyAlignment="1">
      <alignment horizontal="left" vertical="center" wrapText="1"/>
    </xf>
    <xf numFmtId="4" fontId="24" fillId="0" borderId="10" xfId="0" applyNumberFormat="1" applyFont="1" applyFill="1" applyBorder="1" applyAlignment="1">
      <alignment horizontal="left" vertical="center" wrapText="1"/>
    </xf>
    <xf numFmtId="164" fontId="20" fillId="0" borderId="10" xfId="0" applyNumberFormat="1" applyFont="1" applyFill="1" applyBorder="1" applyAlignment="1">
      <alignment horizontal="left" vertical="center" wrapText="1"/>
    </xf>
    <xf numFmtId="0" fontId="20" fillId="0" borderId="20" xfId="15" applyFont="1" applyBorder="1" applyAlignment="1">
      <alignment horizontal="left" vertical="center" wrapText="1"/>
    </xf>
    <xf numFmtId="0" fontId="22" fillId="0" borderId="13" xfId="15" applyFont="1" applyBorder="1" applyAlignment="1">
      <alignment horizontal="center"/>
    </xf>
    <xf numFmtId="44" fontId="22" fillId="0" borderId="13" xfId="15" applyNumberFormat="1" applyFont="1" applyBorder="1" applyAlignment="1">
      <alignment horizontal="right"/>
    </xf>
    <xf numFmtId="0" fontId="20" fillId="0" borderId="13" xfId="15" applyFont="1" applyFill="1" applyBorder="1" applyAlignment="1">
      <alignment horizontal="left" wrapText="1"/>
    </xf>
    <xf numFmtId="0" fontId="20" fillId="0" borderId="23" xfId="15" applyFont="1" applyFill="1" applyBorder="1" applyAlignment="1">
      <alignment horizontal="center" vertical="center" wrapText="1"/>
    </xf>
    <xf numFmtId="165" fontId="20" fillId="0" borderId="13" xfId="15" applyNumberFormat="1" applyFont="1" applyFill="1" applyBorder="1" applyAlignment="1">
      <alignment vertical="center" wrapText="1"/>
    </xf>
    <xf numFmtId="0" fontId="20" fillId="0" borderId="20" xfId="15" applyFont="1" applyBorder="1" applyAlignment="1">
      <alignment vertical="center" wrapText="1"/>
    </xf>
    <xf numFmtId="0" fontId="20" fillId="0" borderId="28" xfId="15" applyFont="1" applyBorder="1" applyAlignment="1">
      <alignment vertical="center" wrapText="1"/>
    </xf>
    <xf numFmtId="0" fontId="20" fillId="0" borderId="32" xfId="15" applyFont="1" applyBorder="1" applyAlignment="1">
      <alignment vertical="center" wrapText="1"/>
    </xf>
    <xf numFmtId="3" fontId="29" fillId="0" borderId="10" xfId="15" applyNumberFormat="1" applyFont="1" applyFill="1" applyBorder="1" applyAlignment="1">
      <alignment horizontal="center" vertical="center" wrapText="1"/>
    </xf>
    <xf numFmtId="49" fontId="18" fillId="0" borderId="13" xfId="0" applyNumberFormat="1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167" fontId="18" fillId="0" borderId="13" xfId="0" applyNumberFormat="1" applyFont="1" applyFill="1" applyBorder="1" applyAlignment="1">
      <alignment horizontal="center" vertical="center" wrapText="1"/>
    </xf>
    <xf numFmtId="164" fontId="21" fillId="0" borderId="14" xfId="15" applyNumberFormat="1" applyFont="1" applyBorder="1" applyAlignment="1">
      <alignment horizontal="center" vertical="center" wrapText="1"/>
    </xf>
    <xf numFmtId="0" fontId="20" fillId="0" borderId="32" xfId="15" applyFont="1" applyFill="1" applyBorder="1" applyAlignment="1">
      <alignment vertical="center" wrapText="1"/>
    </xf>
    <xf numFmtId="0" fontId="20" fillId="0" borderId="13" xfId="15" applyFont="1" applyFill="1" applyBorder="1" applyAlignment="1">
      <alignment horizontal="center" vertical="center" wrapText="1"/>
    </xf>
    <xf numFmtId="164" fontId="20" fillId="0" borderId="13" xfId="15" applyNumberFormat="1" applyFont="1" applyFill="1" applyBorder="1" applyAlignment="1">
      <alignment horizontal="right" vertical="center" wrapText="1"/>
    </xf>
    <xf numFmtId="5" fontId="18" fillId="0" borderId="10" xfId="22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/>
    </xf>
    <xf numFmtId="0" fontId="21" fillId="0" borderId="0" xfId="15" applyFont="1" applyAlignment="1">
      <alignment horizontal="center"/>
    </xf>
    <xf numFmtId="0" fontId="20" fillId="0" borderId="0" xfId="15" applyFont="1" applyAlignment="1">
      <alignment horizontal="left"/>
    </xf>
    <xf numFmtId="0" fontId="21" fillId="0" borderId="30" xfId="0" applyFont="1" applyFill="1" applyBorder="1" applyAlignment="1">
      <alignment horizontal="left"/>
    </xf>
    <xf numFmtId="0" fontId="21" fillId="0" borderId="31" xfId="0" applyFont="1" applyFill="1" applyBorder="1" applyAlignment="1">
      <alignment horizontal="left"/>
    </xf>
    <xf numFmtId="0" fontId="21" fillId="0" borderId="32" xfId="0" applyFont="1" applyFill="1" applyBorder="1" applyAlignment="1">
      <alignment horizontal="left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30" fillId="0" borderId="13" xfId="0" applyFont="1" applyBorder="1" applyAlignment="1" applyProtection="1">
      <alignment horizontal="center" vertical="center" wrapText="1"/>
      <protection hidden="1"/>
    </xf>
  </cellXfs>
  <cellStyles count="24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 2" xfId="15"/>
    <cellStyle name="Normalny 3" xfId="23"/>
    <cellStyle name="Obliczenia" xfId="16" builtinId="22" customBuiltin="1"/>
    <cellStyle name="Suma" xfId="17" builtinId="25" customBuiltin="1"/>
    <cellStyle name="Tekst objaśnienia" xfId="18" builtinId="53" customBuiltin="1"/>
    <cellStyle name="Tekst ostrzeżenia" xfId="19" builtinId="11" customBuiltin="1"/>
    <cellStyle name="Tytuł" xfId="20" builtinId="15" customBuiltin="1"/>
    <cellStyle name="Uwaga" xfId="21" builtinId="10" customBuiltin="1"/>
    <cellStyle name="Walutowy 2" xfId="22"/>
  </cellStyles>
  <dxfs count="0"/>
  <tableStyles count="0" defaultTableStyle="TableStyleMedium9" defaultPivotStyle="PivotStyleLight16"/>
  <colors>
    <mruColors>
      <color rgb="FF97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abSelected="1" topLeftCell="A57" workbookViewId="0">
      <selection activeCell="G63" sqref="G63"/>
    </sheetView>
  </sheetViews>
  <sheetFormatPr defaultRowHeight="12.75"/>
  <cols>
    <col min="1" max="1" width="4.140625" style="19" customWidth="1"/>
    <col min="2" max="2" width="32.140625" style="19" customWidth="1"/>
    <col min="3" max="3" width="10" style="19" customWidth="1"/>
    <col min="4" max="4" width="8.85546875" style="19" customWidth="1"/>
    <col min="5" max="5" width="16.5703125" style="19" customWidth="1"/>
    <col min="6" max="6" width="15.7109375" style="107" customWidth="1"/>
    <col min="7" max="7" width="26.85546875" style="19" customWidth="1"/>
    <col min="8" max="8" width="31" style="19" customWidth="1"/>
    <col min="9" max="12" width="9.140625" style="19"/>
    <col min="13" max="13" width="13.140625" style="19" customWidth="1"/>
    <col min="14" max="16384" width="9.140625" style="19"/>
  </cols>
  <sheetData>
    <row r="1" spans="1:8" s="20" customFormat="1">
      <c r="A1" s="20" t="s">
        <v>376</v>
      </c>
      <c r="F1" s="105"/>
      <c r="H1" s="23" t="s">
        <v>0</v>
      </c>
    </row>
    <row r="2" spans="1:8" s="20" customFormat="1">
      <c r="F2" s="105"/>
    </row>
    <row r="3" spans="1:8" s="20" customFormat="1">
      <c r="A3" s="180" t="s">
        <v>545</v>
      </c>
      <c r="B3" s="180"/>
      <c r="C3" s="180"/>
      <c r="D3" s="180"/>
      <c r="E3" s="180"/>
      <c r="F3" s="180"/>
      <c r="G3" s="180"/>
      <c r="H3" s="180"/>
    </row>
    <row r="4" spans="1:8" s="20" customFormat="1">
      <c r="A4" s="180" t="s">
        <v>1</v>
      </c>
      <c r="B4" s="180"/>
      <c r="C4" s="180"/>
      <c r="D4" s="180"/>
      <c r="E4" s="180"/>
      <c r="F4" s="180"/>
      <c r="G4" s="180"/>
      <c r="H4" s="180"/>
    </row>
    <row r="5" spans="1:8" s="20" customFormat="1">
      <c r="A5" s="180" t="s">
        <v>2</v>
      </c>
      <c r="B5" s="180"/>
      <c r="C5" s="180"/>
      <c r="D5" s="180"/>
      <c r="E5" s="180"/>
      <c r="F5" s="180"/>
      <c r="G5" s="180"/>
      <c r="H5" s="180"/>
    </row>
    <row r="6" spans="1:8" s="20" customFormat="1">
      <c r="A6" s="180" t="s">
        <v>186</v>
      </c>
      <c r="B6" s="180"/>
      <c r="C6" s="180"/>
      <c r="D6" s="180"/>
      <c r="E6" s="180"/>
      <c r="F6" s="180"/>
      <c r="G6" s="180"/>
      <c r="H6" s="180"/>
    </row>
    <row r="7" spans="1:8" s="20" customFormat="1">
      <c r="F7" s="105"/>
    </row>
    <row r="8" spans="1:8" s="20" customFormat="1" ht="38.25">
      <c r="A8" s="25" t="s">
        <v>3</v>
      </c>
      <c r="B8" s="25" t="s">
        <v>4</v>
      </c>
      <c r="C8" s="25" t="s">
        <v>5</v>
      </c>
      <c r="D8" s="24" t="s">
        <v>6</v>
      </c>
      <c r="E8" s="24" t="s">
        <v>206</v>
      </c>
      <c r="F8" s="24" t="s">
        <v>377</v>
      </c>
      <c r="G8" s="24" t="s">
        <v>7</v>
      </c>
      <c r="H8" s="24" t="s">
        <v>8</v>
      </c>
    </row>
    <row r="9" spans="1:8" s="20" customFormat="1" ht="38.25">
      <c r="A9" s="28" t="s">
        <v>9</v>
      </c>
      <c r="B9" s="45" t="s">
        <v>10</v>
      </c>
      <c r="C9" s="47">
        <v>1966</v>
      </c>
      <c r="D9" s="28" t="s">
        <v>278</v>
      </c>
      <c r="E9" s="48">
        <v>1400000</v>
      </c>
      <c r="F9" s="99" t="s">
        <v>379</v>
      </c>
      <c r="G9" s="48" t="s">
        <v>11</v>
      </c>
      <c r="H9" s="49" t="s">
        <v>441</v>
      </c>
    </row>
    <row r="10" spans="1:8" s="20" customFormat="1" ht="27.75" customHeight="1">
      <c r="A10" s="28" t="s">
        <v>12</v>
      </c>
      <c r="B10" s="44" t="s">
        <v>547</v>
      </c>
      <c r="C10" s="50">
        <v>1964</v>
      </c>
      <c r="D10" s="28" t="s">
        <v>279</v>
      </c>
      <c r="E10" s="48">
        <v>875000</v>
      </c>
      <c r="F10" s="99" t="s">
        <v>379</v>
      </c>
      <c r="G10" s="48" t="s">
        <v>11</v>
      </c>
      <c r="H10" s="49" t="s">
        <v>442</v>
      </c>
    </row>
    <row r="11" spans="1:8" s="41" customFormat="1" ht="48" customHeight="1">
      <c r="A11" s="28" t="s">
        <v>13</v>
      </c>
      <c r="B11" s="159" t="s">
        <v>14</v>
      </c>
      <c r="C11" s="50" t="s">
        <v>15</v>
      </c>
      <c r="D11" s="28" t="s">
        <v>280</v>
      </c>
      <c r="E11" s="99">
        <v>1155000</v>
      </c>
      <c r="F11" s="99" t="s">
        <v>379</v>
      </c>
      <c r="G11" s="161" t="s">
        <v>532</v>
      </c>
      <c r="H11" s="160" t="s">
        <v>16</v>
      </c>
    </row>
    <row r="12" spans="1:8" s="20" customFormat="1" ht="25.5">
      <c r="A12" s="28" t="s">
        <v>17</v>
      </c>
      <c r="B12" s="44" t="s">
        <v>20</v>
      </c>
      <c r="C12" s="50" t="s">
        <v>21</v>
      </c>
      <c r="D12" s="28" t="s">
        <v>22</v>
      </c>
      <c r="E12" s="48">
        <v>350000</v>
      </c>
      <c r="F12" s="99" t="s">
        <v>379</v>
      </c>
      <c r="G12" s="48" t="s">
        <v>23</v>
      </c>
      <c r="H12" s="49" t="s">
        <v>182</v>
      </c>
    </row>
    <row r="13" spans="1:8" s="20" customFormat="1" ht="25.5">
      <c r="A13" s="28" t="s">
        <v>18</v>
      </c>
      <c r="B13" s="44" t="s">
        <v>26</v>
      </c>
      <c r="C13" s="50" t="s">
        <v>21</v>
      </c>
      <c r="D13" s="28" t="s">
        <v>27</v>
      </c>
      <c r="E13" s="48">
        <v>450000</v>
      </c>
      <c r="F13" s="99" t="s">
        <v>379</v>
      </c>
      <c r="G13" s="48" t="s">
        <v>11</v>
      </c>
      <c r="H13" s="49" t="s">
        <v>182</v>
      </c>
    </row>
    <row r="14" spans="1:8" s="20" customFormat="1" ht="25.5">
      <c r="A14" s="28" t="s">
        <v>19</v>
      </c>
      <c r="B14" s="44" t="s">
        <v>29</v>
      </c>
      <c r="C14" s="50" t="s">
        <v>21</v>
      </c>
      <c r="D14" s="28" t="s">
        <v>30</v>
      </c>
      <c r="E14" s="48">
        <v>600000</v>
      </c>
      <c r="F14" s="99" t="s">
        <v>379</v>
      </c>
      <c r="G14" s="48" t="s">
        <v>23</v>
      </c>
      <c r="H14" s="49" t="s">
        <v>182</v>
      </c>
    </row>
    <row r="15" spans="1:8" s="20" customFormat="1" ht="25.5">
      <c r="A15" s="28" t="s">
        <v>24</v>
      </c>
      <c r="B15" s="44" t="s">
        <v>32</v>
      </c>
      <c r="C15" s="50" t="s">
        <v>21</v>
      </c>
      <c r="D15" s="28" t="s">
        <v>33</v>
      </c>
      <c r="E15" s="48">
        <v>500000</v>
      </c>
      <c r="F15" s="99" t="s">
        <v>379</v>
      </c>
      <c r="G15" s="48" t="s">
        <v>34</v>
      </c>
      <c r="H15" s="49" t="s">
        <v>182</v>
      </c>
    </row>
    <row r="16" spans="1:8" s="20" customFormat="1" ht="25.5">
      <c r="A16" s="28" t="s">
        <v>25</v>
      </c>
      <c r="B16" s="44" t="s">
        <v>36</v>
      </c>
      <c r="C16" s="50" t="s">
        <v>21</v>
      </c>
      <c r="D16" s="28" t="s">
        <v>37</v>
      </c>
      <c r="E16" s="48">
        <v>380000</v>
      </c>
      <c r="F16" s="99" t="s">
        <v>379</v>
      </c>
      <c r="G16" s="48" t="s">
        <v>23</v>
      </c>
      <c r="H16" s="49" t="s">
        <v>182</v>
      </c>
    </row>
    <row r="17" spans="1:8" s="20" customFormat="1" ht="25.9" customHeight="1">
      <c r="A17" s="28" t="s">
        <v>28</v>
      </c>
      <c r="B17" s="44" t="s">
        <v>332</v>
      </c>
      <c r="C17" s="50" t="s">
        <v>21</v>
      </c>
      <c r="D17" s="28" t="s">
        <v>39</v>
      </c>
      <c r="E17" s="48">
        <v>1850000</v>
      </c>
      <c r="F17" s="99" t="s">
        <v>379</v>
      </c>
      <c r="G17" s="48" t="s">
        <v>23</v>
      </c>
      <c r="H17" s="49" t="s">
        <v>182</v>
      </c>
    </row>
    <row r="18" spans="1:8" s="20" customFormat="1" ht="25.5">
      <c r="A18" s="28" t="s">
        <v>31</v>
      </c>
      <c r="B18" s="45" t="s">
        <v>41</v>
      </c>
      <c r="C18" s="47">
        <v>1992</v>
      </c>
      <c r="D18" s="28" t="s">
        <v>42</v>
      </c>
      <c r="E18" s="48">
        <v>600000</v>
      </c>
      <c r="F18" s="99" t="s">
        <v>379</v>
      </c>
      <c r="G18" s="48" t="s">
        <v>43</v>
      </c>
      <c r="H18" s="49" t="s">
        <v>182</v>
      </c>
    </row>
    <row r="19" spans="1:8" s="20" customFormat="1" ht="25.5">
      <c r="A19" s="28" t="s">
        <v>35</v>
      </c>
      <c r="B19" s="45" t="s">
        <v>45</v>
      </c>
      <c r="C19" s="47">
        <v>1995</v>
      </c>
      <c r="D19" s="28" t="s">
        <v>46</v>
      </c>
      <c r="E19" s="48">
        <v>890709.86</v>
      </c>
      <c r="F19" s="99" t="s">
        <v>378</v>
      </c>
      <c r="G19" s="48" t="s">
        <v>47</v>
      </c>
      <c r="H19" s="49" t="s">
        <v>182</v>
      </c>
    </row>
    <row r="20" spans="1:8" s="20" customFormat="1" ht="25.5">
      <c r="A20" s="28" t="s">
        <v>38</v>
      </c>
      <c r="B20" s="45" t="s">
        <v>49</v>
      </c>
      <c r="C20" s="47">
        <v>1997</v>
      </c>
      <c r="D20" s="28" t="s">
        <v>50</v>
      </c>
      <c r="E20" s="48">
        <v>912815</v>
      </c>
      <c r="F20" s="99" t="s">
        <v>378</v>
      </c>
      <c r="G20" s="48" t="s">
        <v>47</v>
      </c>
      <c r="H20" s="49" t="s">
        <v>182</v>
      </c>
    </row>
    <row r="21" spans="1:8" s="20" customFormat="1" ht="25.5">
      <c r="A21" s="28" t="s">
        <v>40</v>
      </c>
      <c r="B21" s="45" t="s">
        <v>52</v>
      </c>
      <c r="C21" s="47">
        <v>2002</v>
      </c>
      <c r="D21" s="28" t="s">
        <v>53</v>
      </c>
      <c r="E21" s="48">
        <v>385368</v>
      </c>
      <c r="F21" s="99" t="s">
        <v>378</v>
      </c>
      <c r="G21" s="48" t="s">
        <v>54</v>
      </c>
      <c r="H21" s="49" t="s">
        <v>182</v>
      </c>
    </row>
    <row r="22" spans="1:8" s="20" customFormat="1" ht="25.5">
      <c r="A22" s="28" t="s">
        <v>44</v>
      </c>
      <c r="B22" s="45" t="s">
        <v>56</v>
      </c>
      <c r="C22" s="47">
        <v>1964</v>
      </c>
      <c r="D22" s="28" t="s">
        <v>57</v>
      </c>
      <c r="E22" s="48">
        <v>150000</v>
      </c>
      <c r="F22" s="99" t="s">
        <v>379</v>
      </c>
      <c r="G22" s="48" t="s">
        <v>43</v>
      </c>
      <c r="H22" s="49" t="s">
        <v>182</v>
      </c>
    </row>
    <row r="23" spans="1:8" s="20" customFormat="1" ht="25.5">
      <c r="A23" s="28" t="s">
        <v>48</v>
      </c>
      <c r="B23" s="45" t="s">
        <v>59</v>
      </c>
      <c r="C23" s="47">
        <v>1975</v>
      </c>
      <c r="D23" s="28" t="s">
        <v>60</v>
      </c>
      <c r="E23" s="48">
        <v>200000</v>
      </c>
      <c r="F23" s="99" t="s">
        <v>379</v>
      </c>
      <c r="G23" s="48" t="s">
        <v>11</v>
      </c>
      <c r="H23" s="49" t="s">
        <v>182</v>
      </c>
    </row>
    <row r="24" spans="1:8" s="20" customFormat="1" ht="21.75" customHeight="1">
      <c r="A24" s="28" t="s">
        <v>51</v>
      </c>
      <c r="B24" s="45" t="s">
        <v>63</v>
      </c>
      <c r="C24" s="47">
        <v>1997</v>
      </c>
      <c r="D24" s="28" t="s">
        <v>64</v>
      </c>
      <c r="E24" s="48">
        <v>5000</v>
      </c>
      <c r="F24" s="99" t="s">
        <v>379</v>
      </c>
      <c r="G24" s="48" t="s">
        <v>65</v>
      </c>
      <c r="H24" s="49"/>
    </row>
    <row r="25" spans="1:8" s="20" customFormat="1" ht="15.6" customHeight="1">
      <c r="A25" s="28" t="s">
        <v>55</v>
      </c>
      <c r="B25" s="45" t="s">
        <v>67</v>
      </c>
      <c r="C25" s="47">
        <v>1998</v>
      </c>
      <c r="D25" s="28" t="s">
        <v>68</v>
      </c>
      <c r="E25" s="48">
        <v>5000</v>
      </c>
      <c r="F25" s="99" t="s">
        <v>379</v>
      </c>
      <c r="G25" s="48" t="s">
        <v>65</v>
      </c>
      <c r="H25" s="49"/>
    </row>
    <row r="26" spans="1:8" s="20" customFormat="1" ht="15.6" customHeight="1">
      <c r="A26" s="28" t="s">
        <v>58</v>
      </c>
      <c r="B26" s="45" t="s">
        <v>71</v>
      </c>
      <c r="C26" s="47">
        <v>2005</v>
      </c>
      <c r="D26" s="28" t="s">
        <v>68</v>
      </c>
      <c r="E26" s="48">
        <v>4000</v>
      </c>
      <c r="F26" s="99" t="s">
        <v>379</v>
      </c>
      <c r="G26" s="48" t="s">
        <v>65</v>
      </c>
      <c r="H26" s="49"/>
    </row>
    <row r="27" spans="1:8" s="20" customFormat="1" ht="15.6" customHeight="1">
      <c r="A27" s="28" t="s">
        <v>61</v>
      </c>
      <c r="B27" s="45" t="s">
        <v>73</v>
      </c>
      <c r="C27" s="47">
        <v>2005</v>
      </c>
      <c r="D27" s="28" t="s">
        <v>68</v>
      </c>
      <c r="E27" s="48">
        <v>4000</v>
      </c>
      <c r="F27" s="99" t="s">
        <v>379</v>
      </c>
      <c r="G27" s="48" t="s">
        <v>65</v>
      </c>
      <c r="H27" s="49"/>
    </row>
    <row r="28" spans="1:8" s="20" customFormat="1" ht="15.6" customHeight="1">
      <c r="A28" s="28" t="s">
        <v>62</v>
      </c>
      <c r="B28" s="45" t="s">
        <v>75</v>
      </c>
      <c r="C28" s="47">
        <v>2005</v>
      </c>
      <c r="D28" s="28" t="s">
        <v>68</v>
      </c>
      <c r="E28" s="48">
        <v>4000</v>
      </c>
      <c r="F28" s="99" t="s">
        <v>379</v>
      </c>
      <c r="G28" s="48" t="s">
        <v>65</v>
      </c>
      <c r="H28" s="49"/>
    </row>
    <row r="29" spans="1:8" s="20" customFormat="1" ht="15.6" customHeight="1">
      <c r="A29" s="28" t="s">
        <v>66</v>
      </c>
      <c r="B29" s="45" t="s">
        <v>77</v>
      </c>
      <c r="C29" s="47">
        <v>2006</v>
      </c>
      <c r="D29" s="28" t="s">
        <v>68</v>
      </c>
      <c r="E29" s="48">
        <v>4000</v>
      </c>
      <c r="F29" s="99" t="s">
        <v>379</v>
      </c>
      <c r="G29" s="48" t="s">
        <v>65</v>
      </c>
      <c r="H29" s="49"/>
    </row>
    <row r="30" spans="1:8" s="20" customFormat="1" ht="15.6" customHeight="1">
      <c r="A30" s="28" t="s">
        <v>69</v>
      </c>
      <c r="B30" s="45" t="s">
        <v>67</v>
      </c>
      <c r="C30" s="47">
        <v>1999</v>
      </c>
      <c r="D30" s="28" t="s">
        <v>68</v>
      </c>
      <c r="E30" s="48">
        <v>5000</v>
      </c>
      <c r="F30" s="99" t="s">
        <v>379</v>
      </c>
      <c r="G30" s="48" t="s">
        <v>65</v>
      </c>
      <c r="H30" s="49"/>
    </row>
    <row r="31" spans="1:8" s="20" customFormat="1" ht="25.5">
      <c r="A31" s="28" t="s">
        <v>70</v>
      </c>
      <c r="B31" s="45" t="s">
        <v>83</v>
      </c>
      <c r="C31" s="51" t="s">
        <v>84</v>
      </c>
      <c r="D31" s="28" t="s">
        <v>46</v>
      </c>
      <c r="E31" s="48">
        <v>340000</v>
      </c>
      <c r="F31" s="99" t="s">
        <v>379</v>
      </c>
      <c r="G31" s="48" t="s">
        <v>11</v>
      </c>
      <c r="H31" s="49" t="s">
        <v>182</v>
      </c>
    </row>
    <row r="32" spans="1:8" s="20" customFormat="1" ht="25.5">
      <c r="A32" s="28" t="s">
        <v>72</v>
      </c>
      <c r="B32" s="45" t="s">
        <v>88</v>
      </c>
      <c r="C32" s="52" t="s">
        <v>84</v>
      </c>
      <c r="D32" s="27" t="s">
        <v>89</v>
      </c>
      <c r="E32" s="42">
        <v>479148.89</v>
      </c>
      <c r="F32" s="100" t="s">
        <v>378</v>
      </c>
      <c r="G32" s="48" t="s">
        <v>23</v>
      </c>
      <c r="H32" s="49" t="s">
        <v>182</v>
      </c>
    </row>
    <row r="33" spans="1:13" s="20" customFormat="1" ht="25.5">
      <c r="A33" s="28" t="s">
        <v>74</v>
      </c>
      <c r="B33" s="26" t="s">
        <v>91</v>
      </c>
      <c r="C33" s="52" t="s">
        <v>84</v>
      </c>
      <c r="D33" s="27" t="s">
        <v>92</v>
      </c>
      <c r="E33" s="42">
        <v>110000</v>
      </c>
      <c r="F33" s="99" t="s">
        <v>379</v>
      </c>
      <c r="G33" s="48" t="s">
        <v>11</v>
      </c>
      <c r="H33" s="49" t="s">
        <v>182</v>
      </c>
    </row>
    <row r="34" spans="1:13" s="20" customFormat="1" ht="25.5">
      <c r="A34" s="28" t="s">
        <v>76</v>
      </c>
      <c r="B34" s="45" t="s">
        <v>548</v>
      </c>
      <c r="C34" s="53">
        <v>1978</v>
      </c>
      <c r="D34" s="76" t="s">
        <v>333</v>
      </c>
      <c r="E34" s="42">
        <v>350000</v>
      </c>
      <c r="F34" s="99" t="s">
        <v>379</v>
      </c>
      <c r="G34" s="42" t="s">
        <v>96</v>
      </c>
      <c r="H34" s="49" t="s">
        <v>182</v>
      </c>
    </row>
    <row r="35" spans="1:13" s="20" customFormat="1" ht="25.5">
      <c r="A35" s="28" t="s">
        <v>78</v>
      </c>
      <c r="B35" s="44" t="s">
        <v>98</v>
      </c>
      <c r="C35" s="54" t="s">
        <v>21</v>
      </c>
      <c r="D35" s="43" t="s">
        <v>99</v>
      </c>
      <c r="E35" s="42">
        <v>650000</v>
      </c>
      <c r="F35" s="99" t="s">
        <v>379</v>
      </c>
      <c r="G35" s="48" t="s">
        <v>11</v>
      </c>
      <c r="H35" s="49" t="s">
        <v>182</v>
      </c>
    </row>
    <row r="36" spans="1:13" s="20" customFormat="1" ht="38.25">
      <c r="A36" s="28" t="s">
        <v>79</v>
      </c>
      <c r="B36" s="45" t="s">
        <v>104</v>
      </c>
      <c r="C36" s="55">
        <v>1986</v>
      </c>
      <c r="D36" s="43" t="s">
        <v>105</v>
      </c>
      <c r="E36" s="42">
        <v>140000</v>
      </c>
      <c r="F36" s="99" t="s">
        <v>379</v>
      </c>
      <c r="G36" s="42" t="s">
        <v>106</v>
      </c>
      <c r="H36" s="49" t="s">
        <v>182</v>
      </c>
    </row>
    <row r="37" spans="1:13" s="20" customFormat="1" ht="35.25" customHeight="1">
      <c r="A37" s="28" t="s">
        <v>80</v>
      </c>
      <c r="B37" s="45" t="s">
        <v>108</v>
      </c>
      <c r="C37" s="55">
        <v>2008</v>
      </c>
      <c r="D37" s="54" t="s">
        <v>109</v>
      </c>
      <c r="E37" s="42">
        <v>470000</v>
      </c>
      <c r="F37" s="99" t="s">
        <v>379</v>
      </c>
      <c r="G37" s="56" t="s">
        <v>110</v>
      </c>
      <c r="H37" s="49" t="s">
        <v>182</v>
      </c>
    </row>
    <row r="38" spans="1:13" s="20" customFormat="1" ht="25.5">
      <c r="A38" s="28" t="s">
        <v>81</v>
      </c>
      <c r="B38" s="45" t="s">
        <v>112</v>
      </c>
      <c r="C38" s="43">
        <v>2009</v>
      </c>
      <c r="D38" s="57" t="s">
        <v>144</v>
      </c>
      <c r="E38" s="42">
        <v>42109.52</v>
      </c>
      <c r="F38" s="100" t="s">
        <v>378</v>
      </c>
      <c r="G38" s="42" t="s">
        <v>54</v>
      </c>
      <c r="H38" s="49" t="s">
        <v>182</v>
      </c>
    </row>
    <row r="39" spans="1:13" s="20" customFormat="1" ht="38.25">
      <c r="A39" s="28" t="s">
        <v>82</v>
      </c>
      <c r="B39" s="45" t="s">
        <v>114</v>
      </c>
      <c r="C39" s="43">
        <v>1985</v>
      </c>
      <c r="D39" s="57" t="s">
        <v>115</v>
      </c>
      <c r="E39" s="42">
        <v>605986.52</v>
      </c>
      <c r="F39" s="100" t="s">
        <v>378</v>
      </c>
      <c r="G39" s="58" t="s">
        <v>116</v>
      </c>
      <c r="H39" s="49" t="s">
        <v>182</v>
      </c>
    </row>
    <row r="40" spans="1:13" s="20" customFormat="1" ht="38.25">
      <c r="A40" s="28" t="s">
        <v>85</v>
      </c>
      <c r="B40" s="59" t="s">
        <v>334</v>
      </c>
      <c r="C40" s="30">
        <v>2007</v>
      </c>
      <c r="D40" s="30" t="s">
        <v>144</v>
      </c>
      <c r="E40" s="60">
        <v>69620.800000000003</v>
      </c>
      <c r="F40" s="101" t="s">
        <v>378</v>
      </c>
      <c r="G40" s="60" t="s">
        <v>54</v>
      </c>
      <c r="H40" s="61" t="s">
        <v>144</v>
      </c>
    </row>
    <row r="41" spans="1:13" s="20" customFormat="1" ht="38.25">
      <c r="A41" s="28" t="s">
        <v>86</v>
      </c>
      <c r="B41" s="59" t="s">
        <v>200</v>
      </c>
      <c r="C41" s="11">
        <v>2009</v>
      </c>
      <c r="D41" s="11" t="s">
        <v>190</v>
      </c>
      <c r="E41" s="60">
        <v>121831.03999999999</v>
      </c>
      <c r="F41" s="101" t="s">
        <v>378</v>
      </c>
      <c r="G41" s="60" t="s">
        <v>144</v>
      </c>
      <c r="H41" s="61" t="s">
        <v>440</v>
      </c>
    </row>
    <row r="42" spans="1:13" s="20" customFormat="1" ht="38.25">
      <c r="A42" s="28" t="s">
        <v>87</v>
      </c>
      <c r="B42" s="59" t="s">
        <v>189</v>
      </c>
      <c r="C42" s="11">
        <v>2012</v>
      </c>
      <c r="D42" s="11" t="s">
        <v>144</v>
      </c>
      <c r="E42" s="60">
        <v>70937</v>
      </c>
      <c r="F42" s="101" t="s">
        <v>378</v>
      </c>
      <c r="G42" s="60" t="s">
        <v>54</v>
      </c>
      <c r="H42" s="61" t="s">
        <v>144</v>
      </c>
    </row>
    <row r="43" spans="1:13" s="20" customFormat="1" ht="45">
      <c r="A43" s="28" t="s">
        <v>90</v>
      </c>
      <c r="B43" s="63" t="s">
        <v>192</v>
      </c>
      <c r="C43" s="173" t="s">
        <v>443</v>
      </c>
      <c r="D43" s="62" t="s">
        <v>191</v>
      </c>
      <c r="E43" s="78">
        <v>80000</v>
      </c>
      <c r="F43" s="99" t="s">
        <v>379</v>
      </c>
      <c r="G43" s="77" t="s">
        <v>444</v>
      </c>
      <c r="H43" s="61" t="s">
        <v>445</v>
      </c>
    </row>
    <row r="44" spans="1:13" s="20" customFormat="1" ht="38.25">
      <c r="A44" s="28" t="s">
        <v>93</v>
      </c>
      <c r="B44" s="63" t="s">
        <v>202</v>
      </c>
      <c r="C44" s="31" t="s">
        <v>224</v>
      </c>
      <c r="D44" s="64" t="s">
        <v>228</v>
      </c>
      <c r="E44" s="65">
        <v>1820000</v>
      </c>
      <c r="F44" s="99" t="s">
        <v>379</v>
      </c>
      <c r="G44" s="60" t="s">
        <v>144</v>
      </c>
      <c r="H44" s="61" t="s">
        <v>144</v>
      </c>
      <c r="I44" s="46"/>
      <c r="J44" s="46"/>
      <c r="K44" s="46"/>
      <c r="L44" s="46"/>
      <c r="M44" s="46"/>
    </row>
    <row r="45" spans="1:13" s="20" customFormat="1" ht="38.25">
      <c r="A45" s="28" t="s">
        <v>94</v>
      </c>
      <c r="B45" s="63" t="s">
        <v>203</v>
      </c>
      <c r="C45" s="30">
        <v>1986</v>
      </c>
      <c r="D45" s="64" t="s">
        <v>227</v>
      </c>
      <c r="E45" s="65">
        <v>1890000</v>
      </c>
      <c r="F45" s="99" t="s">
        <v>379</v>
      </c>
      <c r="G45" s="60" t="s">
        <v>144</v>
      </c>
      <c r="H45" s="61" t="s">
        <v>144</v>
      </c>
    </row>
    <row r="46" spans="1:13" s="20" customFormat="1" ht="38.25">
      <c r="A46" s="28" t="s">
        <v>95</v>
      </c>
      <c r="B46" s="63" t="s">
        <v>204</v>
      </c>
      <c r="C46" s="30">
        <v>1935</v>
      </c>
      <c r="D46" s="64" t="s">
        <v>226</v>
      </c>
      <c r="E46" s="65">
        <v>100000</v>
      </c>
      <c r="F46" s="99" t="s">
        <v>379</v>
      </c>
      <c r="G46" s="60" t="s">
        <v>144</v>
      </c>
      <c r="H46" s="61" t="s">
        <v>144</v>
      </c>
    </row>
    <row r="47" spans="1:13" s="20" customFormat="1" ht="38.25">
      <c r="A47" s="28" t="s">
        <v>97</v>
      </c>
      <c r="B47" s="63" t="s">
        <v>205</v>
      </c>
      <c r="C47" s="30">
        <v>1974</v>
      </c>
      <c r="D47" s="66" t="s">
        <v>225</v>
      </c>
      <c r="E47" s="60">
        <v>130000</v>
      </c>
      <c r="F47" s="99" t="s">
        <v>379</v>
      </c>
      <c r="G47" s="60" t="s">
        <v>144</v>
      </c>
      <c r="H47" s="61" t="s">
        <v>144</v>
      </c>
    </row>
    <row r="48" spans="1:13" s="20" customFormat="1" ht="38.25">
      <c r="A48" s="28" t="s">
        <v>100</v>
      </c>
      <c r="B48" s="63" t="s">
        <v>201</v>
      </c>
      <c r="C48" s="11"/>
      <c r="D48" s="108" t="s">
        <v>335</v>
      </c>
      <c r="E48" s="60">
        <v>550000</v>
      </c>
      <c r="F48" s="99" t="s">
        <v>379</v>
      </c>
      <c r="G48" s="60" t="s">
        <v>144</v>
      </c>
      <c r="H48" s="61" t="s">
        <v>144</v>
      </c>
    </row>
    <row r="49" spans="1:8" s="20" customFormat="1" ht="38.25">
      <c r="A49" s="28" t="s">
        <v>101</v>
      </c>
      <c r="B49" s="45" t="s">
        <v>336</v>
      </c>
      <c r="C49" s="47">
        <v>2007</v>
      </c>
      <c r="D49" s="79"/>
      <c r="E49" s="48">
        <v>12932</v>
      </c>
      <c r="F49" s="102" t="s">
        <v>378</v>
      </c>
      <c r="G49" s="60" t="s">
        <v>144</v>
      </c>
      <c r="H49" s="61" t="s">
        <v>144</v>
      </c>
    </row>
    <row r="50" spans="1:8" s="20" customFormat="1" ht="40.5" customHeight="1">
      <c r="A50" s="28" t="s">
        <v>102</v>
      </c>
      <c r="B50" s="59" t="s">
        <v>337</v>
      </c>
      <c r="C50" s="29" t="s">
        <v>297</v>
      </c>
      <c r="D50" s="29">
        <v>200</v>
      </c>
      <c r="E50" s="72">
        <v>700000</v>
      </c>
      <c r="F50" s="99" t="s">
        <v>379</v>
      </c>
      <c r="G50" s="72" t="s">
        <v>298</v>
      </c>
      <c r="H50" s="61" t="s">
        <v>439</v>
      </c>
    </row>
    <row r="51" spans="1:8" s="20" customFormat="1" ht="32.25" customHeight="1">
      <c r="A51" s="28" t="s">
        <v>103</v>
      </c>
      <c r="B51" s="59" t="s">
        <v>434</v>
      </c>
      <c r="C51" s="29" t="s">
        <v>297</v>
      </c>
      <c r="D51" s="29" t="s">
        <v>435</v>
      </c>
      <c r="E51" s="72">
        <v>1100000</v>
      </c>
      <c r="F51" s="99" t="s">
        <v>379</v>
      </c>
      <c r="G51" s="72" t="s">
        <v>436</v>
      </c>
      <c r="H51" s="61" t="s">
        <v>437</v>
      </c>
    </row>
    <row r="52" spans="1:8" s="20" customFormat="1" ht="38.25">
      <c r="A52" s="28" t="s">
        <v>107</v>
      </c>
      <c r="B52" s="80" t="s">
        <v>338</v>
      </c>
      <c r="C52" s="81"/>
      <c r="D52" s="81" t="s">
        <v>299</v>
      </c>
      <c r="E52" s="82">
        <v>1700000</v>
      </c>
      <c r="F52" s="99" t="s">
        <v>379</v>
      </c>
      <c r="G52" s="82" t="s">
        <v>327</v>
      </c>
      <c r="H52" s="83" t="s">
        <v>438</v>
      </c>
    </row>
    <row r="53" spans="1:8" s="20" customFormat="1" ht="34.5" customHeight="1">
      <c r="A53" s="28" t="s">
        <v>111</v>
      </c>
      <c r="B53" s="59" t="s">
        <v>329</v>
      </c>
      <c r="C53" s="29">
        <v>2017</v>
      </c>
      <c r="D53" s="29" t="s">
        <v>330</v>
      </c>
      <c r="E53" s="72">
        <v>752411.73</v>
      </c>
      <c r="F53" s="103" t="s">
        <v>378</v>
      </c>
      <c r="G53" s="72" t="s">
        <v>144</v>
      </c>
      <c r="H53" s="61" t="s">
        <v>331</v>
      </c>
    </row>
    <row r="54" spans="1:8" s="20" customFormat="1" ht="34.5" customHeight="1">
      <c r="A54" s="28" t="s">
        <v>113</v>
      </c>
      <c r="B54" s="59" t="s">
        <v>380</v>
      </c>
      <c r="C54" s="29" t="s">
        <v>144</v>
      </c>
      <c r="D54" s="29" t="s">
        <v>144</v>
      </c>
      <c r="E54" s="72">
        <f>panele!G49</f>
        <v>899277.30000000028</v>
      </c>
      <c r="F54" s="103" t="s">
        <v>378</v>
      </c>
      <c r="G54" s="72" t="s">
        <v>144</v>
      </c>
      <c r="H54" s="61" t="s">
        <v>144</v>
      </c>
    </row>
    <row r="55" spans="1:8" s="20" customFormat="1" ht="89.25">
      <c r="A55" s="28" t="s">
        <v>117</v>
      </c>
      <c r="B55" s="59" t="s">
        <v>549</v>
      </c>
      <c r="C55" s="29">
        <v>2015</v>
      </c>
      <c r="D55" s="29" t="s">
        <v>144</v>
      </c>
      <c r="E55" s="72">
        <v>31503.38</v>
      </c>
      <c r="F55" s="103" t="s">
        <v>378</v>
      </c>
      <c r="G55" s="72" t="s">
        <v>144</v>
      </c>
      <c r="H55" s="61" t="s">
        <v>556</v>
      </c>
    </row>
    <row r="56" spans="1:8" s="20" customFormat="1" ht="83.25" customHeight="1">
      <c r="A56" s="28" t="s">
        <v>118</v>
      </c>
      <c r="B56" s="59" t="s">
        <v>550</v>
      </c>
      <c r="C56" s="29">
        <v>2019</v>
      </c>
      <c r="D56" s="29" t="s">
        <v>144</v>
      </c>
      <c r="E56" s="72">
        <v>34726.43</v>
      </c>
      <c r="F56" s="103" t="s">
        <v>378</v>
      </c>
      <c r="G56" s="72" t="s">
        <v>144</v>
      </c>
      <c r="H56" s="61" t="s">
        <v>551</v>
      </c>
    </row>
    <row r="57" spans="1:8" s="20" customFormat="1" ht="76.5">
      <c r="A57" s="28" t="s">
        <v>187</v>
      </c>
      <c r="B57" s="59" t="s">
        <v>552</v>
      </c>
      <c r="C57" s="29">
        <v>2019</v>
      </c>
      <c r="D57" s="29" t="s">
        <v>144</v>
      </c>
      <c r="E57" s="72">
        <v>43462.1</v>
      </c>
      <c r="F57" s="103" t="s">
        <v>378</v>
      </c>
      <c r="G57" s="72" t="s">
        <v>144</v>
      </c>
      <c r="H57" s="61" t="s">
        <v>554</v>
      </c>
    </row>
    <row r="58" spans="1:8" s="20" customFormat="1" ht="102">
      <c r="A58" s="28" t="s">
        <v>188</v>
      </c>
      <c r="B58" s="59" t="s">
        <v>553</v>
      </c>
      <c r="C58" s="29">
        <v>2019</v>
      </c>
      <c r="D58" s="29" t="s">
        <v>144</v>
      </c>
      <c r="E58" s="72">
        <v>56217.2</v>
      </c>
      <c r="F58" s="103" t="s">
        <v>378</v>
      </c>
      <c r="G58" s="72" t="s">
        <v>144</v>
      </c>
      <c r="H58" s="61" t="s">
        <v>555</v>
      </c>
    </row>
    <row r="59" spans="1:8" s="20" customFormat="1">
      <c r="A59" s="68"/>
      <c r="B59" s="69"/>
      <c r="C59" s="68"/>
      <c r="D59" s="74" t="s">
        <v>119</v>
      </c>
      <c r="E59" s="75">
        <f>SUM(E9:E58)</f>
        <v>24080056.77</v>
      </c>
      <c r="F59" s="106"/>
      <c r="G59" s="70"/>
      <c r="H59" s="67"/>
    </row>
    <row r="60" spans="1:8" s="20" customFormat="1">
      <c r="A60" s="68"/>
      <c r="B60" s="69"/>
      <c r="C60" s="68"/>
      <c r="D60" s="68"/>
      <c r="E60" s="70"/>
      <c r="F60" s="104"/>
      <c r="G60" s="70"/>
      <c r="H60" s="67"/>
    </row>
    <row r="61" spans="1:8" s="20" customFormat="1">
      <c r="A61" s="41" t="s">
        <v>120</v>
      </c>
      <c r="B61" s="41"/>
      <c r="F61" s="105"/>
    </row>
    <row r="62" spans="1:8" s="20" customFormat="1">
      <c r="A62" s="41"/>
      <c r="B62" s="41"/>
      <c r="F62" s="105"/>
    </row>
    <row r="63" spans="1:8" s="20" customFormat="1">
      <c r="A63" s="41" t="s">
        <v>433</v>
      </c>
      <c r="B63" s="41"/>
      <c r="F63" s="105"/>
    </row>
  </sheetData>
  <mergeCells count="4">
    <mergeCell ref="A3:H3"/>
    <mergeCell ref="A4:H4"/>
    <mergeCell ref="A5:H5"/>
    <mergeCell ref="A6:H6"/>
  </mergeCells>
  <pageMargins left="0.17" right="0.26" top="0.33" bottom="0.19" header="0.32" footer="0.19"/>
  <pageSetup paperSize="9" firstPageNumber="0" orientation="landscape" horizontalDpi="300" verticalDpi="300" r:id="rId1"/>
  <headerFooter alignWithMargins="0">
    <oddHeader>&amp;C&amp;"Times New Roman,Normalny"&amp;12&amp;A</oddHeader>
    <oddFooter>&amp;C&amp;"Times New Roman,Normalny"&amp;12Strona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workbookViewId="0">
      <selection activeCell="B40" sqref="B40"/>
    </sheetView>
  </sheetViews>
  <sheetFormatPr defaultRowHeight="12.75"/>
  <cols>
    <col min="1" max="1" width="43.28515625" style="110" customWidth="1"/>
    <col min="2" max="2" width="18.7109375" style="110" customWidth="1"/>
    <col min="3" max="3" width="16.42578125" style="110" customWidth="1"/>
    <col min="4" max="16384" width="9.140625" style="110"/>
  </cols>
  <sheetData>
    <row r="1" spans="1:3">
      <c r="A1" s="111" t="s">
        <v>376</v>
      </c>
      <c r="B1" s="112" t="s">
        <v>193</v>
      </c>
    </row>
    <row r="2" spans="1:3">
      <c r="A2" s="111"/>
      <c r="B2" s="112"/>
    </row>
    <row r="3" spans="1:3">
      <c r="A3" s="111"/>
      <c r="B3" s="111"/>
    </row>
    <row r="4" spans="1:3">
      <c r="A4" s="181" t="s">
        <v>194</v>
      </c>
      <c r="B4" s="181"/>
    </row>
    <row r="5" spans="1:3">
      <c r="A5" s="181" t="s">
        <v>1</v>
      </c>
      <c r="B5" s="181"/>
    </row>
    <row r="6" spans="1:3">
      <c r="A6" s="181" t="s">
        <v>2</v>
      </c>
      <c r="B6" s="181"/>
    </row>
    <row r="7" spans="1:3">
      <c r="A7" s="181" t="s">
        <v>186</v>
      </c>
      <c r="B7" s="181"/>
    </row>
    <row r="8" spans="1:3">
      <c r="A8" s="111"/>
      <c r="B8" s="111"/>
    </row>
    <row r="9" spans="1:3" ht="63.75">
      <c r="A9" s="113" t="s">
        <v>339</v>
      </c>
      <c r="B9" s="175" t="s">
        <v>223</v>
      </c>
    </row>
    <row r="10" spans="1:3">
      <c r="A10" s="114" t="s">
        <v>207</v>
      </c>
      <c r="B10" s="115">
        <v>822777.08</v>
      </c>
    </row>
    <row r="11" spans="1:3">
      <c r="A11" s="114" t="s">
        <v>195</v>
      </c>
      <c r="B11" s="115">
        <v>21878.400000000001</v>
      </c>
    </row>
    <row r="12" spans="1:3">
      <c r="A12" s="114" t="s">
        <v>196</v>
      </c>
      <c r="B12" s="115">
        <v>5136.8999999999996</v>
      </c>
    </row>
    <row r="13" spans="1:3">
      <c r="A13" s="114" t="s">
        <v>197</v>
      </c>
      <c r="B13" s="115">
        <f>800+2500</f>
        <v>3300</v>
      </c>
    </row>
    <row r="14" spans="1:3">
      <c r="A14" s="114" t="s">
        <v>315</v>
      </c>
      <c r="B14" s="115">
        <v>2300</v>
      </c>
      <c r="C14" s="116"/>
    </row>
    <row r="15" spans="1:3">
      <c r="A15" s="114" t="s">
        <v>316</v>
      </c>
      <c r="B15" s="115">
        <v>4810</v>
      </c>
      <c r="C15" s="116"/>
    </row>
    <row r="16" spans="1:3">
      <c r="A16" s="114" t="s">
        <v>317</v>
      </c>
      <c r="B16" s="115">
        <v>2200</v>
      </c>
    </row>
    <row r="17" spans="1:2">
      <c r="A17" s="114" t="s">
        <v>318</v>
      </c>
      <c r="B17" s="115">
        <v>2540</v>
      </c>
    </row>
    <row r="18" spans="1:2">
      <c r="A18" s="114" t="s">
        <v>319</v>
      </c>
      <c r="B18" s="115">
        <f>11207.51+11998.47</f>
        <v>23205.98</v>
      </c>
    </row>
    <row r="19" spans="1:2">
      <c r="A19" s="114" t="s">
        <v>320</v>
      </c>
      <c r="B19" s="115">
        <v>7300</v>
      </c>
    </row>
    <row r="20" spans="1:2">
      <c r="A20" s="117" t="s">
        <v>410</v>
      </c>
      <c r="B20" s="118">
        <v>2569</v>
      </c>
    </row>
    <row r="21" spans="1:2">
      <c r="A21" s="117" t="s">
        <v>411</v>
      </c>
      <c r="B21" s="118">
        <v>20000</v>
      </c>
    </row>
    <row r="22" spans="1:2">
      <c r="A22" s="117" t="s">
        <v>412</v>
      </c>
      <c r="B22" s="118">
        <v>19598.259999999998</v>
      </c>
    </row>
    <row r="23" spans="1:2">
      <c r="A23" s="117" t="s">
        <v>198</v>
      </c>
      <c r="B23" s="118">
        <v>28291.81</v>
      </c>
    </row>
    <row r="24" spans="1:2">
      <c r="A24" s="117" t="s">
        <v>321</v>
      </c>
      <c r="B24" s="118">
        <v>8219.1</v>
      </c>
    </row>
    <row r="25" spans="1:2">
      <c r="A25" s="117" t="s">
        <v>322</v>
      </c>
      <c r="B25" s="118">
        <v>25679.25</v>
      </c>
    </row>
    <row r="26" spans="1:2">
      <c r="A26" s="117" t="s">
        <v>323</v>
      </c>
      <c r="B26" s="118">
        <v>3959</v>
      </c>
    </row>
    <row r="27" spans="1:2">
      <c r="A27" s="117" t="s">
        <v>324</v>
      </c>
      <c r="B27" s="118">
        <v>7661.75</v>
      </c>
    </row>
    <row r="28" spans="1:2">
      <c r="A28" s="117" t="s">
        <v>413</v>
      </c>
      <c r="B28" s="118">
        <v>8420.7800000000007</v>
      </c>
    </row>
    <row r="29" spans="1:2">
      <c r="A29" s="117" t="s">
        <v>199</v>
      </c>
      <c r="B29" s="118">
        <v>4960.09</v>
      </c>
    </row>
    <row r="30" spans="1:2">
      <c r="A30" s="117" t="s">
        <v>208</v>
      </c>
      <c r="B30" s="118">
        <f>117634.92+8478+11124+38034</f>
        <v>175270.91999999998</v>
      </c>
    </row>
    <row r="31" spans="1:2">
      <c r="A31" s="117" t="s">
        <v>209</v>
      </c>
      <c r="B31" s="118">
        <f>51847.89+1385</f>
        <v>53232.89</v>
      </c>
    </row>
    <row r="32" spans="1:2">
      <c r="A32" s="117" t="s">
        <v>210</v>
      </c>
      <c r="B32" s="118">
        <f>82903.84+3983+9800+5992</f>
        <v>102678.84</v>
      </c>
    </row>
    <row r="33" spans="1:3">
      <c r="A33" s="117" t="s">
        <v>211</v>
      </c>
      <c r="B33" s="118">
        <v>64776.32</v>
      </c>
    </row>
    <row r="34" spans="1:3">
      <c r="A34" s="117" t="s">
        <v>212</v>
      </c>
      <c r="B34" s="118">
        <v>31993.119999999999</v>
      </c>
    </row>
    <row r="35" spans="1:3">
      <c r="A35" s="117" t="s">
        <v>213</v>
      </c>
      <c r="B35" s="118">
        <v>34422.300000000003</v>
      </c>
    </row>
    <row r="36" spans="1:3">
      <c r="A36" s="117" t="s">
        <v>214</v>
      </c>
      <c r="B36" s="118">
        <v>53394.77</v>
      </c>
    </row>
    <row r="37" spans="1:3">
      <c r="A37" s="117" t="s">
        <v>215</v>
      </c>
      <c r="B37" s="118">
        <f>108267.7+5000+1385+11000</f>
        <v>125652.7</v>
      </c>
      <c r="C37" s="119"/>
    </row>
    <row r="38" spans="1:3" ht="25.5">
      <c r="A38" s="162" t="s">
        <v>533</v>
      </c>
      <c r="B38" s="118">
        <v>77033.5</v>
      </c>
      <c r="C38" s="119"/>
    </row>
    <row r="39" spans="1:3" ht="25.5">
      <c r="A39" s="162" t="s">
        <v>534</v>
      </c>
      <c r="B39" s="118">
        <v>110965.68</v>
      </c>
      <c r="C39" s="119"/>
    </row>
    <row r="40" spans="1:3">
      <c r="A40" s="120" t="s">
        <v>119</v>
      </c>
      <c r="B40" s="121">
        <f>SUM(B10:B39)</f>
        <v>1854228.4400000002</v>
      </c>
    </row>
    <row r="44" spans="1:3">
      <c r="A44" s="180"/>
      <c r="B44" s="180"/>
    </row>
    <row r="45" spans="1:3">
      <c r="A45" s="155"/>
      <c r="B45" s="155"/>
    </row>
    <row r="46" spans="1:3">
      <c r="A46" s="20"/>
      <c r="B46" s="20"/>
    </row>
  </sheetData>
  <mergeCells count="5">
    <mergeCell ref="A44:B44"/>
    <mergeCell ref="A4:B4"/>
    <mergeCell ref="A5:B5"/>
    <mergeCell ref="A6:B6"/>
    <mergeCell ref="A7:B7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"/>
  <sheetViews>
    <sheetView topLeftCell="A4" workbookViewId="0">
      <selection activeCell="D57" sqref="D57"/>
    </sheetView>
  </sheetViews>
  <sheetFormatPr defaultRowHeight="12.75"/>
  <cols>
    <col min="1" max="1" width="5.140625" style="123" customWidth="1"/>
    <col min="2" max="2" width="45.42578125" style="123" customWidth="1"/>
    <col min="3" max="3" width="11" style="123" customWidth="1"/>
    <col min="4" max="4" width="21.5703125" style="123" customWidth="1"/>
    <col min="5" max="16384" width="9.140625" style="123"/>
  </cols>
  <sheetData>
    <row r="1" spans="1:4">
      <c r="A1" s="111" t="s">
        <v>376</v>
      </c>
      <c r="B1" s="111"/>
      <c r="C1" s="122"/>
      <c r="D1" s="112" t="s">
        <v>216</v>
      </c>
    </row>
    <row r="2" spans="1:4">
      <c r="A2" s="111"/>
      <c r="B2" s="111"/>
      <c r="C2" s="122"/>
      <c r="D2" s="112"/>
    </row>
    <row r="3" spans="1:4">
      <c r="A3" s="181" t="s">
        <v>275</v>
      </c>
      <c r="B3" s="181"/>
      <c r="C3" s="181"/>
      <c r="D3" s="181"/>
    </row>
    <row r="4" spans="1:4">
      <c r="A4" s="181" t="s">
        <v>217</v>
      </c>
      <c r="B4" s="181"/>
      <c r="C4" s="181"/>
      <c r="D4" s="181"/>
    </row>
    <row r="5" spans="1:4">
      <c r="A5" s="181" t="s">
        <v>1</v>
      </c>
      <c r="B5" s="181"/>
      <c r="C5" s="181"/>
      <c r="D5" s="181"/>
    </row>
    <row r="6" spans="1:4">
      <c r="A6" s="181" t="s">
        <v>2</v>
      </c>
      <c r="B6" s="181"/>
      <c r="C6" s="181"/>
      <c r="D6" s="181"/>
    </row>
    <row r="7" spans="1:4">
      <c r="A7" s="181" t="s">
        <v>186</v>
      </c>
      <c r="B7" s="181"/>
      <c r="C7" s="181"/>
      <c r="D7" s="181"/>
    </row>
    <row r="8" spans="1:4">
      <c r="A8" s="124"/>
      <c r="B8" s="124"/>
      <c r="C8" s="124"/>
      <c r="D8" s="124"/>
    </row>
    <row r="9" spans="1:4">
      <c r="A9" s="125" t="s">
        <v>276</v>
      </c>
      <c r="B9" s="124"/>
      <c r="C9" s="122"/>
      <c r="D9" s="111"/>
    </row>
    <row r="10" spans="1:4">
      <c r="A10" s="126" t="s">
        <v>300</v>
      </c>
      <c r="B10" s="126"/>
      <c r="C10" s="122"/>
      <c r="D10" s="126"/>
    </row>
    <row r="11" spans="1:4">
      <c r="A11" s="182" t="s">
        <v>382</v>
      </c>
      <c r="B11" s="182"/>
      <c r="C11" s="182"/>
      <c r="D11" s="182"/>
    </row>
    <row r="12" spans="1:4">
      <c r="A12" s="122"/>
      <c r="B12" s="122"/>
      <c r="C12" s="122"/>
      <c r="D12" s="122"/>
    </row>
    <row r="13" spans="1:4" ht="38.25">
      <c r="A13" s="127" t="s">
        <v>218</v>
      </c>
      <c r="B13" s="127" t="s">
        <v>301</v>
      </c>
      <c r="C13" s="127" t="s">
        <v>220</v>
      </c>
      <c r="D13" s="127" t="s">
        <v>221</v>
      </c>
    </row>
    <row r="14" spans="1:4">
      <c r="A14" s="128" t="s">
        <v>9</v>
      </c>
      <c r="B14" s="129" t="s">
        <v>303</v>
      </c>
      <c r="C14" s="128">
        <v>2016</v>
      </c>
      <c r="D14" s="130">
        <v>400</v>
      </c>
    </row>
    <row r="15" spans="1:4">
      <c r="A15" s="128" t="s">
        <v>12</v>
      </c>
      <c r="B15" s="129" t="s">
        <v>302</v>
      </c>
      <c r="C15" s="128">
        <v>2016</v>
      </c>
      <c r="D15" s="130">
        <v>1600</v>
      </c>
    </row>
    <row r="16" spans="1:4">
      <c r="A16" s="128" t="s">
        <v>13</v>
      </c>
      <c r="B16" s="129" t="s">
        <v>304</v>
      </c>
      <c r="C16" s="128">
        <v>2016</v>
      </c>
      <c r="D16" s="130">
        <v>900</v>
      </c>
    </row>
    <row r="17" spans="1:4">
      <c r="A17" s="128" t="s">
        <v>17</v>
      </c>
      <c r="B17" s="129" t="s">
        <v>305</v>
      </c>
      <c r="C17" s="128">
        <v>2016</v>
      </c>
      <c r="D17" s="130">
        <v>400</v>
      </c>
    </row>
    <row r="18" spans="1:4">
      <c r="A18" s="128" t="s">
        <v>18</v>
      </c>
      <c r="B18" s="129" t="s">
        <v>306</v>
      </c>
      <c r="C18" s="128">
        <v>2016</v>
      </c>
      <c r="D18" s="130">
        <v>350</v>
      </c>
    </row>
    <row r="19" spans="1:4">
      <c r="A19" s="128" t="s">
        <v>19</v>
      </c>
      <c r="B19" s="129" t="s">
        <v>307</v>
      </c>
      <c r="C19" s="128">
        <v>2016</v>
      </c>
      <c r="D19" s="130">
        <v>350</v>
      </c>
    </row>
    <row r="20" spans="1:4">
      <c r="A20" s="128" t="s">
        <v>24</v>
      </c>
      <c r="B20" s="129" t="s">
        <v>310</v>
      </c>
      <c r="C20" s="128">
        <v>2016</v>
      </c>
      <c r="D20" s="130">
        <v>350</v>
      </c>
    </row>
    <row r="21" spans="1:4">
      <c r="A21" s="128" t="s">
        <v>25</v>
      </c>
      <c r="B21" s="129" t="s">
        <v>308</v>
      </c>
      <c r="C21" s="128">
        <v>2017</v>
      </c>
      <c r="D21" s="130">
        <v>350</v>
      </c>
    </row>
    <row r="22" spans="1:4">
      <c r="A22" s="128" t="s">
        <v>28</v>
      </c>
      <c r="B22" s="129" t="s">
        <v>309</v>
      </c>
      <c r="C22" s="128">
        <v>2017</v>
      </c>
      <c r="D22" s="130">
        <v>350</v>
      </c>
    </row>
    <row r="23" spans="1:4">
      <c r="A23" s="128" t="s">
        <v>31</v>
      </c>
      <c r="B23" s="129" t="s">
        <v>311</v>
      </c>
      <c r="C23" s="128">
        <v>2017</v>
      </c>
      <c r="D23" s="130">
        <v>200</v>
      </c>
    </row>
    <row r="24" spans="1:4">
      <c r="A24" s="128" t="s">
        <v>35</v>
      </c>
      <c r="B24" s="129" t="s">
        <v>312</v>
      </c>
      <c r="C24" s="128">
        <v>2017</v>
      </c>
      <c r="D24" s="130">
        <v>980</v>
      </c>
    </row>
    <row r="25" spans="1:4">
      <c r="A25" s="128" t="s">
        <v>38</v>
      </c>
      <c r="B25" s="129" t="s">
        <v>313</v>
      </c>
      <c r="C25" s="128">
        <v>2017</v>
      </c>
      <c r="D25" s="130">
        <v>350</v>
      </c>
    </row>
    <row r="26" spans="1:4">
      <c r="A26" s="128" t="s">
        <v>40</v>
      </c>
      <c r="B26" s="129" t="s">
        <v>405</v>
      </c>
      <c r="C26" s="131">
        <v>2018</v>
      </c>
      <c r="D26" s="130">
        <v>356.7</v>
      </c>
    </row>
    <row r="27" spans="1:4">
      <c r="A27" s="128" t="s">
        <v>44</v>
      </c>
      <c r="B27" s="129" t="s">
        <v>402</v>
      </c>
      <c r="C27" s="131">
        <v>2018</v>
      </c>
      <c r="D27" s="130">
        <v>300</v>
      </c>
    </row>
    <row r="28" spans="1:4">
      <c r="A28" s="128" t="s">
        <v>48</v>
      </c>
      <c r="B28" s="129" t="s">
        <v>406</v>
      </c>
      <c r="C28" s="131">
        <v>2018</v>
      </c>
      <c r="D28" s="130">
        <v>399</v>
      </c>
    </row>
    <row r="29" spans="1:4">
      <c r="A29" s="128" t="s">
        <v>51</v>
      </c>
      <c r="B29" s="165" t="s">
        <v>456</v>
      </c>
      <c r="C29" s="166">
        <v>2018</v>
      </c>
      <c r="D29" s="167">
        <v>750</v>
      </c>
    </row>
    <row r="30" spans="1:4">
      <c r="A30" s="128" t="s">
        <v>55</v>
      </c>
      <c r="B30" s="165" t="s">
        <v>407</v>
      </c>
      <c r="C30" s="166">
        <v>2018</v>
      </c>
      <c r="D30" s="167">
        <v>980</v>
      </c>
    </row>
    <row r="31" spans="1:4">
      <c r="A31" s="128" t="s">
        <v>58</v>
      </c>
      <c r="B31" s="165" t="s">
        <v>457</v>
      </c>
      <c r="C31" s="166">
        <v>2018</v>
      </c>
      <c r="D31" s="167">
        <v>389</v>
      </c>
    </row>
    <row r="32" spans="1:4">
      <c r="A32" s="128" t="s">
        <v>61</v>
      </c>
      <c r="B32" s="165" t="s">
        <v>403</v>
      </c>
      <c r="C32" s="166">
        <v>2018</v>
      </c>
      <c r="D32" s="167">
        <v>1500</v>
      </c>
    </row>
    <row r="33" spans="1:4" ht="25.5">
      <c r="A33" s="128" t="s">
        <v>62</v>
      </c>
      <c r="B33" s="165" t="s">
        <v>458</v>
      </c>
      <c r="C33" s="166">
        <v>2018</v>
      </c>
      <c r="D33" s="167">
        <v>600</v>
      </c>
    </row>
    <row r="34" spans="1:4">
      <c r="A34" s="128" t="s">
        <v>66</v>
      </c>
      <c r="B34" s="165" t="s">
        <v>459</v>
      </c>
      <c r="C34" s="166">
        <v>2019</v>
      </c>
      <c r="D34" s="167">
        <v>123</v>
      </c>
    </row>
    <row r="35" spans="1:4">
      <c r="A35" s="128" t="s">
        <v>69</v>
      </c>
      <c r="B35" s="165" t="s">
        <v>409</v>
      </c>
      <c r="C35" s="166">
        <v>2019</v>
      </c>
      <c r="D35" s="167">
        <v>922.5</v>
      </c>
    </row>
    <row r="36" spans="1:4">
      <c r="A36" s="128" t="s">
        <v>70</v>
      </c>
      <c r="B36" s="165" t="s">
        <v>460</v>
      </c>
      <c r="C36" s="166">
        <v>2019</v>
      </c>
      <c r="D36" s="167">
        <v>315</v>
      </c>
    </row>
    <row r="37" spans="1:4">
      <c r="A37" s="128" t="s">
        <v>72</v>
      </c>
      <c r="B37" s="129" t="s">
        <v>421</v>
      </c>
      <c r="C37" s="131">
        <v>2019</v>
      </c>
      <c r="D37" s="130">
        <v>455</v>
      </c>
    </row>
    <row r="38" spans="1:4">
      <c r="A38" s="128" t="s">
        <v>74</v>
      </c>
      <c r="B38" s="129" t="s">
        <v>422</v>
      </c>
      <c r="C38" s="131">
        <v>2019</v>
      </c>
      <c r="D38" s="130">
        <v>618</v>
      </c>
    </row>
    <row r="39" spans="1:4">
      <c r="A39" s="128" t="s">
        <v>76</v>
      </c>
      <c r="B39" s="129" t="s">
        <v>423</v>
      </c>
      <c r="C39" s="131">
        <v>2019</v>
      </c>
      <c r="D39" s="130">
        <v>986.95</v>
      </c>
    </row>
    <row r="40" spans="1:4">
      <c r="A40" s="128" t="s">
        <v>78</v>
      </c>
      <c r="B40" s="129" t="s">
        <v>424</v>
      </c>
      <c r="C40" s="131">
        <v>2019</v>
      </c>
      <c r="D40" s="130">
        <v>2500</v>
      </c>
    </row>
    <row r="41" spans="1:4">
      <c r="A41" s="128" t="s">
        <v>79</v>
      </c>
      <c r="B41" s="129" t="s">
        <v>425</v>
      </c>
      <c r="C41" s="131">
        <v>2019</v>
      </c>
      <c r="D41" s="130">
        <v>3400</v>
      </c>
    </row>
    <row r="42" spans="1:4">
      <c r="A42" s="128" t="s">
        <v>80</v>
      </c>
      <c r="B42" s="129" t="s">
        <v>426</v>
      </c>
      <c r="C42" s="131">
        <v>2020</v>
      </c>
      <c r="D42" s="130">
        <v>346.84</v>
      </c>
    </row>
    <row r="43" spans="1:4">
      <c r="A43" s="128" t="s">
        <v>81</v>
      </c>
      <c r="B43" s="129" t="s">
        <v>427</v>
      </c>
      <c r="C43" s="131">
        <v>2020</v>
      </c>
      <c r="D43" s="130">
        <v>5904</v>
      </c>
    </row>
    <row r="44" spans="1:4">
      <c r="A44" s="128" t="s">
        <v>82</v>
      </c>
      <c r="B44" s="129" t="s">
        <v>428</v>
      </c>
      <c r="C44" s="131">
        <v>2020</v>
      </c>
      <c r="D44" s="130">
        <v>246</v>
      </c>
    </row>
    <row r="45" spans="1:4">
      <c r="A45" s="128" t="s">
        <v>85</v>
      </c>
      <c r="B45" s="129" t="s">
        <v>429</v>
      </c>
      <c r="C45" s="131">
        <v>2020</v>
      </c>
      <c r="D45" s="130">
        <v>369</v>
      </c>
    </row>
    <row r="46" spans="1:4">
      <c r="A46" s="128" t="s">
        <v>86</v>
      </c>
      <c r="B46" s="129" t="s">
        <v>430</v>
      </c>
      <c r="C46" s="131">
        <v>2020</v>
      </c>
      <c r="D46" s="130">
        <v>1705.53</v>
      </c>
    </row>
    <row r="47" spans="1:4">
      <c r="A47" s="128" t="s">
        <v>87</v>
      </c>
      <c r="B47" s="129" t="s">
        <v>431</v>
      </c>
      <c r="C47" s="131">
        <v>2020</v>
      </c>
      <c r="D47" s="130">
        <v>405.9</v>
      </c>
    </row>
    <row r="48" spans="1:4">
      <c r="A48" s="128" t="s">
        <v>90</v>
      </c>
      <c r="B48" s="129" t="s">
        <v>432</v>
      </c>
      <c r="C48" s="131">
        <v>2020</v>
      </c>
      <c r="D48" s="130">
        <v>319.8</v>
      </c>
    </row>
    <row r="49" spans="1:4">
      <c r="A49" s="111"/>
      <c r="B49" s="132" t="s">
        <v>121</v>
      </c>
      <c r="C49" s="133" t="s">
        <v>119</v>
      </c>
      <c r="D49" s="134">
        <f>SUM(D14:D48)</f>
        <v>30472.22</v>
      </c>
    </row>
    <row r="50" spans="1:4">
      <c r="A50" s="110"/>
      <c r="B50" s="110"/>
      <c r="C50" s="110"/>
      <c r="D50" s="110"/>
    </row>
    <row r="51" spans="1:4">
      <c r="A51" s="183" t="s">
        <v>533</v>
      </c>
      <c r="B51" s="184"/>
      <c r="C51" s="184"/>
      <c r="D51" s="185"/>
    </row>
    <row r="52" spans="1:4" ht="38.25">
      <c r="A52" s="127" t="s">
        <v>218</v>
      </c>
      <c r="B52" s="127" t="s">
        <v>301</v>
      </c>
      <c r="C52" s="127" t="s">
        <v>220</v>
      </c>
      <c r="D52" s="127" t="s">
        <v>221</v>
      </c>
    </row>
    <row r="53" spans="1:4">
      <c r="A53" s="29" t="s">
        <v>9</v>
      </c>
      <c r="B53" s="59" t="s">
        <v>530</v>
      </c>
      <c r="C53" s="29">
        <v>2019</v>
      </c>
      <c r="D53" s="156">
        <f>4000*3</f>
        <v>12000</v>
      </c>
    </row>
    <row r="54" spans="1:4">
      <c r="A54" s="29" t="s">
        <v>12</v>
      </c>
      <c r="B54" s="59" t="s">
        <v>531</v>
      </c>
      <c r="C54" s="29">
        <v>2019</v>
      </c>
      <c r="D54" s="156">
        <v>450</v>
      </c>
    </row>
    <row r="55" spans="1:4">
      <c r="A55" s="20"/>
      <c r="B55" s="20"/>
      <c r="C55" s="158" t="s">
        <v>119</v>
      </c>
      <c r="D55" s="157">
        <f>SUM(D53:D54)</f>
        <v>12450</v>
      </c>
    </row>
    <row r="56" spans="1:4">
      <c r="A56" s="19"/>
      <c r="B56" s="19"/>
      <c r="C56" s="19"/>
      <c r="D56" s="19"/>
    </row>
    <row r="57" spans="1:4">
      <c r="A57" s="110"/>
      <c r="B57" s="110"/>
      <c r="C57" s="163" t="s">
        <v>535</v>
      </c>
      <c r="D57" s="164">
        <f>D49+D55</f>
        <v>42922.22</v>
      </c>
    </row>
    <row r="58" spans="1:4">
      <c r="A58" s="110"/>
      <c r="B58" s="110"/>
      <c r="C58" s="110"/>
      <c r="D58" s="110"/>
    </row>
    <row r="59" spans="1:4">
      <c r="A59" s="135" t="s">
        <v>277</v>
      </c>
      <c r="B59" s="124"/>
      <c r="C59" s="124"/>
      <c r="D59" s="124"/>
    </row>
    <row r="60" spans="1:4">
      <c r="A60" s="182" t="s">
        <v>222</v>
      </c>
      <c r="B60" s="182"/>
      <c r="C60" s="182"/>
      <c r="D60" s="182"/>
    </row>
    <row r="61" spans="1:4">
      <c r="A61" s="182" t="s">
        <v>381</v>
      </c>
      <c r="B61" s="182"/>
      <c r="C61" s="182"/>
      <c r="D61" s="182"/>
    </row>
    <row r="62" spans="1:4">
      <c r="A62" s="136"/>
      <c r="B62" s="136"/>
      <c r="C62" s="136"/>
      <c r="D62" s="136"/>
    </row>
    <row r="63" spans="1:4" ht="25.5">
      <c r="A63" s="137" t="s">
        <v>218</v>
      </c>
      <c r="B63" s="137" t="s">
        <v>219</v>
      </c>
      <c r="C63" s="137" t="s">
        <v>220</v>
      </c>
      <c r="D63" s="137" t="s">
        <v>223</v>
      </c>
    </row>
    <row r="64" spans="1:4">
      <c r="A64" s="142" t="s">
        <v>9</v>
      </c>
      <c r="B64" s="168" t="s">
        <v>314</v>
      </c>
      <c r="C64" s="138">
        <v>2017</v>
      </c>
      <c r="D64" s="139">
        <v>2498</v>
      </c>
    </row>
    <row r="65" spans="1:4">
      <c r="A65" s="142" t="s">
        <v>12</v>
      </c>
      <c r="B65" s="169" t="s">
        <v>404</v>
      </c>
      <c r="C65" s="140">
        <v>2018</v>
      </c>
      <c r="D65" s="141">
        <v>4395</v>
      </c>
    </row>
    <row r="66" spans="1:4" ht="25.5">
      <c r="A66" s="142" t="s">
        <v>13</v>
      </c>
      <c r="B66" s="176" t="s">
        <v>546</v>
      </c>
      <c r="C66" s="177">
        <v>2018</v>
      </c>
      <c r="D66" s="178">
        <v>11500.5</v>
      </c>
    </row>
    <row r="67" spans="1:4">
      <c r="A67" s="142" t="s">
        <v>17</v>
      </c>
      <c r="B67" s="170" t="s">
        <v>408</v>
      </c>
      <c r="C67" s="128">
        <v>2019</v>
      </c>
      <c r="D67" s="143">
        <v>1788.83</v>
      </c>
    </row>
    <row r="68" spans="1:4">
      <c r="A68" s="111"/>
      <c r="B68" s="132" t="s">
        <v>121</v>
      </c>
      <c r="C68" s="133" t="s">
        <v>119</v>
      </c>
      <c r="D68" s="134">
        <f>SUM(D64:D67)</f>
        <v>20182.330000000002</v>
      </c>
    </row>
    <row r="88" spans="1:4">
      <c r="A88" s="19"/>
      <c r="B88" s="19"/>
      <c r="C88" s="19"/>
      <c r="D88" s="19"/>
    </row>
  </sheetData>
  <mergeCells count="9">
    <mergeCell ref="A60:D60"/>
    <mergeCell ref="A61:D61"/>
    <mergeCell ref="A3:D3"/>
    <mergeCell ref="A4:D4"/>
    <mergeCell ref="A5:D5"/>
    <mergeCell ref="A6:D6"/>
    <mergeCell ref="A7:D7"/>
    <mergeCell ref="A11:D11"/>
    <mergeCell ref="A51:D51"/>
  </mergeCells>
  <phoneticPr fontId="3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workbookViewId="0">
      <selection activeCell="W33" sqref="V33:W33"/>
    </sheetView>
  </sheetViews>
  <sheetFormatPr defaultColWidth="9" defaultRowHeight="12.75"/>
  <cols>
    <col min="1" max="1" width="4.5703125" style="19" customWidth="1"/>
    <col min="2" max="2" width="9.42578125" style="19" customWidth="1"/>
    <col min="3" max="3" width="10" style="19" bestFit="1" customWidth="1"/>
    <col min="4" max="4" width="15.42578125" style="19" customWidth="1"/>
    <col min="5" max="5" width="15.7109375" style="19" customWidth="1"/>
    <col min="6" max="6" width="4.85546875" style="19" customWidth="1"/>
    <col min="7" max="7" width="6.140625" style="19" customWidth="1"/>
    <col min="8" max="8" width="18.28515625" style="19" customWidth="1"/>
    <col min="9" max="9" width="6" style="19" customWidth="1"/>
    <col min="10" max="10" width="5.28515625" style="19" bestFit="1" customWidth="1"/>
    <col min="11" max="11" width="8.140625" style="19" bestFit="1" customWidth="1"/>
    <col min="12" max="12" width="8.85546875" style="19" customWidth="1"/>
    <col min="13" max="13" width="8.140625" style="19" bestFit="1" customWidth="1"/>
    <col min="14" max="14" width="10.42578125" style="19" customWidth="1"/>
    <col min="15" max="18" width="9" style="19" bestFit="1" customWidth="1"/>
    <col min="19" max="19" width="21" style="19" customWidth="1"/>
    <col min="20" max="16384" width="9" style="19"/>
  </cols>
  <sheetData>
    <row r="1" spans="1:19">
      <c r="A1" s="20" t="s">
        <v>376</v>
      </c>
      <c r="B1" s="20"/>
      <c r="C1" s="21"/>
      <c r="D1" s="21"/>
      <c r="E1" s="20"/>
      <c r="F1" s="20"/>
      <c r="G1" s="21"/>
      <c r="H1" s="21"/>
      <c r="I1" s="21"/>
      <c r="J1" s="21"/>
      <c r="K1" s="21"/>
      <c r="L1" s="20"/>
      <c r="M1" s="20"/>
      <c r="N1" s="20"/>
      <c r="O1" s="20"/>
      <c r="P1" s="20"/>
      <c r="Q1" s="22"/>
      <c r="R1" s="20"/>
      <c r="S1" s="23" t="s">
        <v>122</v>
      </c>
    </row>
    <row r="2" spans="1:19">
      <c r="A2" s="20"/>
      <c r="B2" s="20"/>
      <c r="C2" s="21"/>
      <c r="D2" s="21"/>
      <c r="E2" s="20"/>
      <c r="F2" s="20"/>
      <c r="G2" s="21"/>
      <c r="H2" s="21"/>
      <c r="I2" s="21"/>
      <c r="J2" s="21"/>
      <c r="K2" s="21"/>
      <c r="L2" s="20"/>
      <c r="M2" s="20"/>
      <c r="N2" s="20"/>
      <c r="O2" s="20"/>
      <c r="P2" s="20"/>
      <c r="Q2" s="20"/>
      <c r="R2" s="20"/>
      <c r="S2" s="20"/>
    </row>
    <row r="3" spans="1:19">
      <c r="A3" s="180" t="s">
        <v>123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</row>
    <row r="4" spans="1:19">
      <c r="A4" s="180" t="s">
        <v>183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</row>
    <row r="5" spans="1:19">
      <c r="A5" s="180" t="s">
        <v>184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</row>
    <row r="6" spans="1:19">
      <c r="A6" s="180" t="s">
        <v>185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</row>
    <row r="7" spans="1:19">
      <c r="A7" s="20"/>
      <c r="B7" s="20"/>
      <c r="C7" s="21"/>
      <c r="D7" s="21"/>
      <c r="E7" s="20"/>
      <c r="F7" s="20"/>
      <c r="G7" s="21"/>
      <c r="H7" s="21"/>
      <c r="I7" s="21"/>
      <c r="J7" s="21"/>
      <c r="K7" s="21"/>
      <c r="L7" s="20"/>
      <c r="M7" s="20"/>
      <c r="N7" s="20"/>
      <c r="O7" s="20"/>
      <c r="P7" s="20"/>
      <c r="Q7" s="20"/>
      <c r="R7" s="20"/>
      <c r="S7" s="20"/>
    </row>
    <row r="8" spans="1:19" ht="18.75" customHeight="1">
      <c r="A8" s="186" t="s">
        <v>3</v>
      </c>
      <c r="B8" s="186" t="s">
        <v>124</v>
      </c>
      <c r="C8" s="186" t="s">
        <v>125</v>
      </c>
      <c r="D8" s="186" t="s">
        <v>126</v>
      </c>
      <c r="E8" s="186" t="s">
        <v>127</v>
      </c>
      <c r="F8" s="186" t="s">
        <v>128</v>
      </c>
      <c r="G8" s="186" t="s">
        <v>129</v>
      </c>
      <c r="H8" s="186" t="s">
        <v>130</v>
      </c>
      <c r="I8" s="189" t="s">
        <v>386</v>
      </c>
      <c r="J8" s="189" t="s">
        <v>387</v>
      </c>
      <c r="K8" s="186" t="s">
        <v>388</v>
      </c>
      <c r="L8" s="186" t="s">
        <v>131</v>
      </c>
      <c r="M8" s="34" t="s">
        <v>132</v>
      </c>
      <c r="N8" s="186" t="s">
        <v>133</v>
      </c>
      <c r="O8" s="186" t="s">
        <v>134</v>
      </c>
      <c r="P8" s="186"/>
      <c r="Q8" s="187" t="s">
        <v>135</v>
      </c>
      <c r="R8" s="187"/>
      <c r="S8" s="188" t="s">
        <v>136</v>
      </c>
    </row>
    <row r="9" spans="1:19">
      <c r="A9" s="186"/>
      <c r="B9" s="186"/>
      <c r="C9" s="186"/>
      <c r="D9" s="186"/>
      <c r="E9" s="186"/>
      <c r="F9" s="186"/>
      <c r="G9" s="186"/>
      <c r="H9" s="186"/>
      <c r="I9" s="190"/>
      <c r="J9" s="190"/>
      <c r="K9" s="186"/>
      <c r="L9" s="186"/>
      <c r="M9" s="36" t="s">
        <v>137</v>
      </c>
      <c r="N9" s="186"/>
      <c r="O9" s="33" t="s">
        <v>138</v>
      </c>
      <c r="P9" s="33" t="s">
        <v>139</v>
      </c>
      <c r="Q9" s="33" t="s">
        <v>138</v>
      </c>
      <c r="R9" s="35" t="s">
        <v>139</v>
      </c>
      <c r="S9" s="188"/>
    </row>
    <row r="10" spans="1:19">
      <c r="A10" s="40" t="s">
        <v>9</v>
      </c>
      <c r="B10" s="1" t="s">
        <v>140</v>
      </c>
      <c r="C10" s="1" t="s">
        <v>141</v>
      </c>
      <c r="D10" s="1" t="s">
        <v>142</v>
      </c>
      <c r="E10" s="1" t="s">
        <v>393</v>
      </c>
      <c r="F10" s="1">
        <v>1973</v>
      </c>
      <c r="G10" s="1">
        <v>3758</v>
      </c>
      <c r="H10" s="3" t="s">
        <v>143</v>
      </c>
      <c r="I10" s="3" t="s">
        <v>446</v>
      </c>
      <c r="J10" s="3" t="s">
        <v>389</v>
      </c>
      <c r="K10" s="3" t="s">
        <v>176</v>
      </c>
      <c r="L10" s="4" t="s">
        <v>144</v>
      </c>
      <c r="M10" s="4" t="s">
        <v>144</v>
      </c>
      <c r="N10" s="3" t="s">
        <v>145</v>
      </c>
      <c r="O10" s="1" t="s">
        <v>383</v>
      </c>
      <c r="P10" s="1" t="s">
        <v>384</v>
      </c>
      <c r="Q10" s="1" t="s">
        <v>144</v>
      </c>
      <c r="R10" s="5" t="s">
        <v>144</v>
      </c>
      <c r="S10" s="17" t="s">
        <v>207</v>
      </c>
    </row>
    <row r="11" spans="1:19">
      <c r="A11" s="40" t="s">
        <v>12</v>
      </c>
      <c r="B11" s="1" t="s">
        <v>147</v>
      </c>
      <c r="C11" s="1" t="s">
        <v>148</v>
      </c>
      <c r="D11" s="1">
        <v>53312</v>
      </c>
      <c r="E11" s="1" t="s">
        <v>393</v>
      </c>
      <c r="F11" s="1">
        <v>1989</v>
      </c>
      <c r="G11" s="1">
        <v>10850</v>
      </c>
      <c r="H11" s="3" t="s">
        <v>149</v>
      </c>
      <c r="I11" s="3" t="s">
        <v>452</v>
      </c>
      <c r="J11" s="3" t="s">
        <v>390</v>
      </c>
      <c r="K11" s="1">
        <v>3</v>
      </c>
      <c r="L11" s="4" t="s">
        <v>144</v>
      </c>
      <c r="M11" s="4" t="s">
        <v>144</v>
      </c>
      <c r="N11" s="1" t="s">
        <v>150</v>
      </c>
      <c r="O11" s="1" t="s">
        <v>383</v>
      </c>
      <c r="P11" s="1" t="s">
        <v>384</v>
      </c>
      <c r="Q11" s="1" t="s">
        <v>144</v>
      </c>
      <c r="R11" s="5" t="s">
        <v>144</v>
      </c>
      <c r="S11" s="6" t="s">
        <v>151</v>
      </c>
    </row>
    <row r="12" spans="1:19">
      <c r="A12" s="40" t="s">
        <v>13</v>
      </c>
      <c r="B12" s="1" t="s">
        <v>252</v>
      </c>
      <c r="C12" s="1" t="s">
        <v>146</v>
      </c>
      <c r="D12" s="1">
        <v>200</v>
      </c>
      <c r="E12" s="1" t="s">
        <v>395</v>
      </c>
      <c r="F12" s="1">
        <v>1990</v>
      </c>
      <c r="G12" s="1">
        <v>6842</v>
      </c>
      <c r="H12" s="1">
        <v>66231</v>
      </c>
      <c r="I12" s="1">
        <v>10800</v>
      </c>
      <c r="J12" s="1"/>
      <c r="K12" s="13"/>
      <c r="L12" s="4" t="s">
        <v>144</v>
      </c>
      <c r="M12" s="4" t="s">
        <v>144</v>
      </c>
      <c r="N12" s="1" t="s">
        <v>152</v>
      </c>
      <c r="O12" s="1" t="s">
        <v>383</v>
      </c>
      <c r="P12" s="1" t="s">
        <v>384</v>
      </c>
      <c r="Q12" s="1" t="s">
        <v>144</v>
      </c>
      <c r="R12" s="1" t="s">
        <v>144</v>
      </c>
      <c r="S12" s="6" t="s">
        <v>153</v>
      </c>
    </row>
    <row r="13" spans="1:19">
      <c r="A13" s="40" t="s">
        <v>17</v>
      </c>
      <c r="B13" s="1" t="s">
        <v>155</v>
      </c>
      <c r="C13" s="2" t="s">
        <v>156</v>
      </c>
      <c r="D13" s="1" t="s">
        <v>157</v>
      </c>
      <c r="E13" s="1" t="s">
        <v>393</v>
      </c>
      <c r="F13" s="1">
        <v>2006</v>
      </c>
      <c r="G13" s="1">
        <v>2417</v>
      </c>
      <c r="H13" s="1" t="s">
        <v>158</v>
      </c>
      <c r="I13" s="1">
        <v>3490</v>
      </c>
      <c r="J13" s="1">
        <v>1230</v>
      </c>
      <c r="K13" s="109">
        <v>6</v>
      </c>
      <c r="L13" s="4" t="s">
        <v>144</v>
      </c>
      <c r="M13" s="4" t="s">
        <v>144</v>
      </c>
      <c r="N13" s="1" t="s">
        <v>159</v>
      </c>
      <c r="O13" s="1" t="s">
        <v>383</v>
      </c>
      <c r="P13" s="1" t="s">
        <v>384</v>
      </c>
      <c r="Q13" s="1" t="s">
        <v>144</v>
      </c>
      <c r="R13" s="1" t="s">
        <v>144</v>
      </c>
      <c r="S13" s="6" t="s">
        <v>160</v>
      </c>
    </row>
    <row r="14" spans="1:19" ht="21">
      <c r="A14" s="40" t="s">
        <v>18</v>
      </c>
      <c r="B14" s="38" t="s">
        <v>161</v>
      </c>
      <c r="C14" s="2" t="s">
        <v>162</v>
      </c>
      <c r="D14" s="1" t="s">
        <v>163</v>
      </c>
      <c r="E14" s="1" t="s">
        <v>393</v>
      </c>
      <c r="F14" s="1">
        <v>1997</v>
      </c>
      <c r="G14" s="1">
        <v>5958</v>
      </c>
      <c r="H14" s="1" t="s">
        <v>164</v>
      </c>
      <c r="I14" s="1">
        <v>12000</v>
      </c>
      <c r="J14" s="1">
        <v>3360</v>
      </c>
      <c r="K14" s="109">
        <v>6</v>
      </c>
      <c r="L14" s="4" t="s">
        <v>144</v>
      </c>
      <c r="M14" s="4" t="s">
        <v>144</v>
      </c>
      <c r="N14" s="1" t="s">
        <v>165</v>
      </c>
      <c r="O14" s="1" t="s">
        <v>383</v>
      </c>
      <c r="P14" s="1" t="s">
        <v>384</v>
      </c>
      <c r="Q14" s="1" t="s">
        <v>144</v>
      </c>
      <c r="R14" s="1" t="s">
        <v>144</v>
      </c>
      <c r="S14" s="6" t="s">
        <v>166</v>
      </c>
    </row>
    <row r="15" spans="1:19">
      <c r="A15" s="40" t="s">
        <v>19</v>
      </c>
      <c r="B15" s="1" t="s">
        <v>167</v>
      </c>
      <c r="C15" s="2" t="s">
        <v>168</v>
      </c>
      <c r="D15" s="1" t="s">
        <v>169</v>
      </c>
      <c r="E15" s="1" t="s">
        <v>393</v>
      </c>
      <c r="F15" s="1">
        <v>2002</v>
      </c>
      <c r="G15" s="1">
        <v>2000</v>
      </c>
      <c r="H15" s="1" t="s">
        <v>170</v>
      </c>
      <c r="I15" s="1">
        <v>2455</v>
      </c>
      <c r="J15" s="1">
        <v>887</v>
      </c>
      <c r="K15" s="109">
        <v>5</v>
      </c>
      <c r="L15" s="4" t="s">
        <v>144</v>
      </c>
      <c r="M15" s="4" t="s">
        <v>144</v>
      </c>
      <c r="N15" s="1" t="s">
        <v>171</v>
      </c>
      <c r="O15" s="1" t="s">
        <v>383</v>
      </c>
      <c r="P15" s="1" t="s">
        <v>384</v>
      </c>
      <c r="Q15" s="1" t="s">
        <v>144</v>
      </c>
      <c r="R15" s="1" t="s">
        <v>144</v>
      </c>
      <c r="S15" s="6" t="s">
        <v>172</v>
      </c>
    </row>
    <row r="16" spans="1:19" ht="21">
      <c r="A16" s="40" t="s">
        <v>24</v>
      </c>
      <c r="B16" s="1" t="s">
        <v>173</v>
      </c>
      <c r="C16" s="2" t="s">
        <v>168</v>
      </c>
      <c r="D16" s="3" t="s">
        <v>174</v>
      </c>
      <c r="E16" s="1" t="s">
        <v>394</v>
      </c>
      <c r="F16" s="1">
        <v>2008</v>
      </c>
      <c r="G16" s="1">
        <v>2198</v>
      </c>
      <c r="H16" s="1" t="s">
        <v>175</v>
      </c>
      <c r="I16" s="1">
        <v>3000</v>
      </c>
      <c r="J16" s="1"/>
      <c r="K16" s="109">
        <v>9</v>
      </c>
      <c r="L16" s="4" t="s">
        <v>144</v>
      </c>
      <c r="M16" s="4" t="s">
        <v>144</v>
      </c>
      <c r="N16" s="1" t="s">
        <v>177</v>
      </c>
      <c r="O16" s="1" t="s">
        <v>383</v>
      </c>
      <c r="P16" s="1" t="s">
        <v>384</v>
      </c>
      <c r="Q16" s="1" t="s">
        <v>144</v>
      </c>
      <c r="R16" s="1" t="s">
        <v>144</v>
      </c>
      <c r="S16" s="39" t="s">
        <v>273</v>
      </c>
    </row>
    <row r="17" spans="1:19" ht="21">
      <c r="A17" s="40" t="s">
        <v>25</v>
      </c>
      <c r="B17" s="1" t="s">
        <v>178</v>
      </c>
      <c r="C17" s="2" t="s">
        <v>154</v>
      </c>
      <c r="D17" s="3" t="s">
        <v>179</v>
      </c>
      <c r="E17" s="1" t="s">
        <v>393</v>
      </c>
      <c r="F17" s="1">
        <v>1982</v>
      </c>
      <c r="G17" s="1">
        <v>11100</v>
      </c>
      <c r="H17" s="3" t="s">
        <v>180</v>
      </c>
      <c r="I17" s="3" t="s">
        <v>391</v>
      </c>
      <c r="J17" s="3" t="s">
        <v>391</v>
      </c>
      <c r="K17" s="109">
        <v>4</v>
      </c>
      <c r="L17" s="4" t="s">
        <v>144</v>
      </c>
      <c r="M17" s="4" t="s">
        <v>144</v>
      </c>
      <c r="N17" s="1" t="s">
        <v>181</v>
      </c>
      <c r="O17" s="1" t="s">
        <v>383</v>
      </c>
      <c r="P17" s="1" t="s">
        <v>384</v>
      </c>
      <c r="Q17" s="1" t="s">
        <v>144</v>
      </c>
      <c r="R17" s="5" t="s">
        <v>144</v>
      </c>
      <c r="S17" s="39" t="s">
        <v>272</v>
      </c>
    </row>
    <row r="18" spans="1:19" ht="21">
      <c r="A18" s="40" t="s">
        <v>28</v>
      </c>
      <c r="B18" s="1" t="s">
        <v>536</v>
      </c>
      <c r="C18" s="2" t="s">
        <v>247</v>
      </c>
      <c r="D18" s="1" t="s">
        <v>248</v>
      </c>
      <c r="E18" s="2" t="s">
        <v>393</v>
      </c>
      <c r="F18" s="1">
        <v>2000</v>
      </c>
      <c r="G18" s="1">
        <v>2151</v>
      </c>
      <c r="H18" s="3" t="s">
        <v>249</v>
      </c>
      <c r="I18" s="3" t="s">
        <v>453</v>
      </c>
      <c r="J18" s="3" t="s">
        <v>392</v>
      </c>
      <c r="K18" s="3" t="s">
        <v>238</v>
      </c>
      <c r="L18" s="4" t="s">
        <v>144</v>
      </c>
      <c r="M18" s="4" t="s">
        <v>144</v>
      </c>
      <c r="N18" s="3" t="s">
        <v>250</v>
      </c>
      <c r="O18" s="1" t="s">
        <v>383</v>
      </c>
      <c r="P18" s="1" t="s">
        <v>384</v>
      </c>
      <c r="Q18" s="1" t="s">
        <v>144</v>
      </c>
      <c r="R18" s="5" t="s">
        <v>144</v>
      </c>
      <c r="S18" s="6" t="s">
        <v>251</v>
      </c>
    </row>
    <row r="19" spans="1:19">
      <c r="A19" s="40" t="s">
        <v>31</v>
      </c>
      <c r="B19" s="14" t="s">
        <v>543</v>
      </c>
      <c r="C19" s="14" t="s">
        <v>229</v>
      </c>
      <c r="D19" s="14" t="s">
        <v>230</v>
      </c>
      <c r="E19" s="15" t="s">
        <v>231</v>
      </c>
      <c r="F19" s="16">
        <v>1975</v>
      </c>
      <c r="G19" s="16">
        <v>1960</v>
      </c>
      <c r="H19" s="18" t="s">
        <v>232</v>
      </c>
      <c r="I19" s="18" t="s">
        <v>447</v>
      </c>
      <c r="J19" s="18"/>
      <c r="K19" s="18" t="s">
        <v>233</v>
      </c>
      <c r="L19" s="18" t="s">
        <v>144</v>
      </c>
      <c r="M19" s="8" t="s">
        <v>144</v>
      </c>
      <c r="N19" s="18" t="s">
        <v>234</v>
      </c>
      <c r="O19" s="1" t="s">
        <v>383</v>
      </c>
      <c r="P19" s="1" t="s">
        <v>384</v>
      </c>
      <c r="Q19" s="7" t="s">
        <v>144</v>
      </c>
      <c r="R19" s="7" t="s">
        <v>144</v>
      </c>
      <c r="S19" s="17" t="s">
        <v>325</v>
      </c>
    </row>
    <row r="20" spans="1:19" ht="31.5">
      <c r="A20" s="40" t="s">
        <v>35</v>
      </c>
      <c r="B20" s="14" t="s">
        <v>144</v>
      </c>
      <c r="C20" s="14" t="s">
        <v>235</v>
      </c>
      <c r="D20" s="14" t="s">
        <v>274</v>
      </c>
      <c r="E20" s="15" t="s">
        <v>244</v>
      </c>
      <c r="F20" s="16" t="s">
        <v>236</v>
      </c>
      <c r="G20" s="16" t="s">
        <v>144</v>
      </c>
      <c r="H20" s="18" t="s">
        <v>366</v>
      </c>
      <c r="I20" s="18" t="s">
        <v>450</v>
      </c>
      <c r="J20" s="18"/>
      <c r="K20" s="18" t="s">
        <v>144</v>
      </c>
      <c r="L20" s="18" t="s">
        <v>144</v>
      </c>
      <c r="M20" s="8" t="s">
        <v>144</v>
      </c>
      <c r="N20" s="18" t="s">
        <v>144</v>
      </c>
      <c r="O20" s="1" t="s">
        <v>383</v>
      </c>
      <c r="P20" s="1" t="s">
        <v>384</v>
      </c>
      <c r="Q20" s="7" t="s">
        <v>144</v>
      </c>
      <c r="R20" s="7" t="s">
        <v>144</v>
      </c>
      <c r="S20" s="172" t="s">
        <v>326</v>
      </c>
    </row>
    <row r="21" spans="1:19">
      <c r="A21" s="40" t="s">
        <v>38</v>
      </c>
      <c r="B21" s="14" t="s">
        <v>239</v>
      </c>
      <c r="C21" s="14" t="s">
        <v>240</v>
      </c>
      <c r="D21" s="14" t="s">
        <v>241</v>
      </c>
      <c r="E21" s="15" t="s">
        <v>245</v>
      </c>
      <c r="F21" s="16" t="s">
        <v>242</v>
      </c>
      <c r="G21" s="16" t="s">
        <v>144</v>
      </c>
      <c r="H21" s="18" t="s">
        <v>246</v>
      </c>
      <c r="I21" s="18" t="s">
        <v>449</v>
      </c>
      <c r="J21" s="18"/>
      <c r="K21" s="18" t="s">
        <v>144</v>
      </c>
      <c r="L21" s="18" t="s">
        <v>144</v>
      </c>
      <c r="M21" s="8" t="s">
        <v>144</v>
      </c>
      <c r="N21" s="18" t="s">
        <v>243</v>
      </c>
      <c r="O21" s="1" t="s">
        <v>383</v>
      </c>
      <c r="P21" s="1" t="s">
        <v>384</v>
      </c>
      <c r="Q21" s="7" t="s">
        <v>144</v>
      </c>
      <c r="R21" s="7" t="s">
        <v>144</v>
      </c>
      <c r="S21" s="172" t="s">
        <v>326</v>
      </c>
    </row>
    <row r="22" spans="1:19">
      <c r="A22" s="40" t="s">
        <v>40</v>
      </c>
      <c r="B22" s="10" t="s">
        <v>253</v>
      </c>
      <c r="C22" s="9" t="s">
        <v>254</v>
      </c>
      <c r="D22" s="9" t="s">
        <v>255</v>
      </c>
      <c r="E22" s="9" t="s">
        <v>256</v>
      </c>
      <c r="F22" s="9">
        <v>2005</v>
      </c>
      <c r="G22" s="9">
        <v>1896</v>
      </c>
      <c r="H22" s="10" t="s">
        <v>257</v>
      </c>
      <c r="I22" s="10">
        <v>2250</v>
      </c>
      <c r="J22" s="10">
        <v>730</v>
      </c>
      <c r="K22" s="10">
        <v>5</v>
      </c>
      <c r="L22" s="10">
        <v>257513</v>
      </c>
      <c r="M22" s="174">
        <v>13000</v>
      </c>
      <c r="N22" s="10" t="s">
        <v>258</v>
      </c>
      <c r="O22" s="1" t="s">
        <v>383</v>
      </c>
      <c r="P22" s="1" t="s">
        <v>384</v>
      </c>
      <c r="Q22" s="1" t="s">
        <v>383</v>
      </c>
      <c r="R22" s="1" t="s">
        <v>384</v>
      </c>
      <c r="S22" s="6" t="s">
        <v>251</v>
      </c>
    </row>
    <row r="23" spans="1:19">
      <c r="A23" s="40" t="s">
        <v>44</v>
      </c>
      <c r="B23" s="9" t="s">
        <v>540</v>
      </c>
      <c r="C23" s="9" t="s">
        <v>259</v>
      </c>
      <c r="D23" s="9">
        <v>6010</v>
      </c>
      <c r="E23" s="9" t="s">
        <v>260</v>
      </c>
      <c r="F23" s="9">
        <v>1998</v>
      </c>
      <c r="G23" s="9">
        <v>4530</v>
      </c>
      <c r="H23" s="10" t="s">
        <v>261</v>
      </c>
      <c r="I23" s="10">
        <v>5220</v>
      </c>
      <c r="J23" s="10">
        <v>1220</v>
      </c>
      <c r="K23" s="10">
        <v>1</v>
      </c>
      <c r="L23" s="10" t="s">
        <v>448</v>
      </c>
      <c r="M23" s="174">
        <v>50000</v>
      </c>
      <c r="N23" s="10" t="s">
        <v>262</v>
      </c>
      <c r="O23" s="1" t="s">
        <v>383</v>
      </c>
      <c r="P23" s="1" t="s">
        <v>384</v>
      </c>
      <c r="Q23" s="1" t="s">
        <v>383</v>
      </c>
      <c r="R23" s="1" t="s">
        <v>384</v>
      </c>
      <c r="S23" s="6" t="s">
        <v>251</v>
      </c>
    </row>
    <row r="24" spans="1:19" ht="21">
      <c r="A24" s="40" t="s">
        <v>48</v>
      </c>
      <c r="B24" s="9" t="s">
        <v>144</v>
      </c>
      <c r="C24" s="9" t="s">
        <v>263</v>
      </c>
      <c r="D24" s="9" t="s">
        <v>264</v>
      </c>
      <c r="E24" s="9" t="s">
        <v>265</v>
      </c>
      <c r="F24" s="9">
        <v>2013</v>
      </c>
      <c r="G24" s="9" t="s">
        <v>144</v>
      </c>
      <c r="H24" s="10" t="s">
        <v>266</v>
      </c>
      <c r="I24" s="10" t="s">
        <v>451</v>
      </c>
      <c r="J24" s="10"/>
      <c r="K24" s="10" t="s">
        <v>144</v>
      </c>
      <c r="L24" s="10" t="s">
        <v>144</v>
      </c>
      <c r="M24" s="174">
        <v>20000</v>
      </c>
      <c r="N24" s="10" t="s">
        <v>144</v>
      </c>
      <c r="O24" s="1" t="s">
        <v>383</v>
      </c>
      <c r="P24" s="1" t="s">
        <v>384</v>
      </c>
      <c r="Q24" s="1" t="s">
        <v>383</v>
      </c>
      <c r="R24" s="1" t="s">
        <v>384</v>
      </c>
      <c r="S24" s="6" t="s">
        <v>251</v>
      </c>
    </row>
    <row r="25" spans="1:19">
      <c r="A25" s="40" t="s">
        <v>51</v>
      </c>
      <c r="B25" s="10" t="s">
        <v>267</v>
      </c>
      <c r="C25" s="9" t="s">
        <v>268</v>
      </c>
      <c r="D25" s="9" t="s">
        <v>269</v>
      </c>
      <c r="E25" s="9" t="s">
        <v>256</v>
      </c>
      <c r="F25" s="9">
        <v>1999</v>
      </c>
      <c r="G25" s="9">
        <v>2370</v>
      </c>
      <c r="H25" s="10" t="s">
        <v>270</v>
      </c>
      <c r="I25" s="10">
        <v>2800</v>
      </c>
      <c r="J25" s="10">
        <v>1103</v>
      </c>
      <c r="K25" s="10">
        <v>3</v>
      </c>
      <c r="L25" s="10" t="s">
        <v>144</v>
      </c>
      <c r="M25" s="12" t="s">
        <v>144</v>
      </c>
      <c r="N25" s="10" t="s">
        <v>271</v>
      </c>
      <c r="O25" s="1" t="s">
        <v>383</v>
      </c>
      <c r="P25" s="1" t="s">
        <v>384</v>
      </c>
      <c r="Q25" s="37" t="s">
        <v>144</v>
      </c>
      <c r="R25" s="37" t="s">
        <v>144</v>
      </c>
      <c r="S25" s="6" t="s">
        <v>251</v>
      </c>
    </row>
    <row r="26" spans="1:19">
      <c r="A26" s="40" t="s">
        <v>55</v>
      </c>
      <c r="B26" s="1" t="s">
        <v>281</v>
      </c>
      <c r="C26" s="1" t="s">
        <v>282</v>
      </c>
      <c r="D26" s="1" t="s">
        <v>283</v>
      </c>
      <c r="E26" s="1" t="s">
        <v>284</v>
      </c>
      <c r="F26" s="1">
        <v>2000</v>
      </c>
      <c r="G26" s="1">
        <v>6540</v>
      </c>
      <c r="H26" s="1" t="s">
        <v>285</v>
      </c>
      <c r="I26" s="1">
        <v>12500</v>
      </c>
      <c r="J26" s="1"/>
      <c r="K26" s="1">
        <v>53</v>
      </c>
      <c r="L26" s="4" t="s">
        <v>144</v>
      </c>
      <c r="M26" s="4" t="s">
        <v>144</v>
      </c>
      <c r="N26" s="1" t="s">
        <v>286</v>
      </c>
      <c r="O26" s="1" t="s">
        <v>383</v>
      </c>
      <c r="P26" s="1" t="s">
        <v>384</v>
      </c>
      <c r="Q26" s="1" t="s">
        <v>144</v>
      </c>
      <c r="R26" s="5" t="s">
        <v>144</v>
      </c>
      <c r="S26" s="6" t="s">
        <v>251</v>
      </c>
    </row>
    <row r="27" spans="1:19">
      <c r="A27" s="40" t="s">
        <v>58</v>
      </c>
      <c r="B27" s="1" t="s">
        <v>287</v>
      </c>
      <c r="C27" s="1" t="s">
        <v>282</v>
      </c>
      <c r="D27" s="1" t="s">
        <v>288</v>
      </c>
      <c r="E27" s="1" t="s">
        <v>284</v>
      </c>
      <c r="F27" s="1">
        <v>2003</v>
      </c>
      <c r="G27" s="1">
        <v>6540</v>
      </c>
      <c r="H27" s="1" t="s">
        <v>289</v>
      </c>
      <c r="I27" s="1">
        <v>12500</v>
      </c>
      <c r="J27" s="1"/>
      <c r="K27" s="1">
        <v>43</v>
      </c>
      <c r="L27" s="4" t="s">
        <v>144</v>
      </c>
      <c r="M27" s="71" t="s">
        <v>144</v>
      </c>
      <c r="N27" s="1" t="s">
        <v>290</v>
      </c>
      <c r="O27" s="1" t="s">
        <v>383</v>
      </c>
      <c r="P27" s="1" t="s">
        <v>384</v>
      </c>
      <c r="Q27" s="1" t="s">
        <v>144</v>
      </c>
      <c r="R27" s="5" t="s">
        <v>144</v>
      </c>
      <c r="S27" s="6" t="s">
        <v>251</v>
      </c>
    </row>
    <row r="28" spans="1:19" ht="31.5">
      <c r="A28" s="40" t="s">
        <v>61</v>
      </c>
      <c r="B28" s="1" t="s">
        <v>291</v>
      </c>
      <c r="C28" s="1" t="s">
        <v>292</v>
      </c>
      <c r="D28" s="2" t="s">
        <v>293</v>
      </c>
      <c r="E28" s="2" t="s">
        <v>541</v>
      </c>
      <c r="F28" s="1">
        <v>2014</v>
      </c>
      <c r="G28" s="1">
        <v>2198</v>
      </c>
      <c r="H28" s="1" t="s">
        <v>294</v>
      </c>
      <c r="I28" s="1">
        <v>3500</v>
      </c>
      <c r="J28" s="1"/>
      <c r="K28" s="1" t="s">
        <v>295</v>
      </c>
      <c r="L28" s="4">
        <v>159952</v>
      </c>
      <c r="M28" s="179">
        <v>45000</v>
      </c>
      <c r="N28" s="1" t="s">
        <v>296</v>
      </c>
      <c r="O28" s="1" t="s">
        <v>383</v>
      </c>
      <c r="P28" s="1" t="s">
        <v>384</v>
      </c>
      <c r="Q28" s="1" t="s">
        <v>383</v>
      </c>
      <c r="R28" s="1" t="s">
        <v>384</v>
      </c>
      <c r="S28" s="6" t="s">
        <v>251</v>
      </c>
    </row>
    <row r="29" spans="1:19" ht="31.5">
      <c r="A29" s="40" t="s">
        <v>62</v>
      </c>
      <c r="B29" s="1" t="s">
        <v>341</v>
      </c>
      <c r="C29" s="1" t="s">
        <v>342</v>
      </c>
      <c r="D29" s="2" t="s">
        <v>343</v>
      </c>
      <c r="E29" s="2" t="s">
        <v>396</v>
      </c>
      <c r="F29" s="1">
        <v>2017</v>
      </c>
      <c r="G29" s="1">
        <v>1598</v>
      </c>
      <c r="H29" s="1" t="s">
        <v>344</v>
      </c>
      <c r="I29" s="1">
        <v>3500</v>
      </c>
      <c r="J29" s="1"/>
      <c r="K29" s="1">
        <v>9</v>
      </c>
      <c r="L29" s="4">
        <v>83160</v>
      </c>
      <c r="M29" s="179">
        <v>74000</v>
      </c>
      <c r="N29" s="1" t="s">
        <v>340</v>
      </c>
      <c r="O29" s="1" t="s">
        <v>383</v>
      </c>
      <c r="P29" s="1" t="s">
        <v>384</v>
      </c>
      <c r="Q29" s="1" t="s">
        <v>383</v>
      </c>
      <c r="R29" s="1" t="s">
        <v>384</v>
      </c>
      <c r="S29" s="6" t="s">
        <v>251</v>
      </c>
    </row>
    <row r="30" spans="1:19">
      <c r="A30" s="40" t="s">
        <v>66</v>
      </c>
      <c r="B30" s="90" t="s">
        <v>544</v>
      </c>
      <c r="C30" s="90" t="s">
        <v>346</v>
      </c>
      <c r="D30" s="90" t="s">
        <v>347</v>
      </c>
      <c r="E30" s="90" t="s">
        <v>393</v>
      </c>
      <c r="F30" s="90">
        <v>1987</v>
      </c>
      <c r="G30" s="90">
        <v>6842</v>
      </c>
      <c r="H30" s="91" t="s">
        <v>348</v>
      </c>
      <c r="I30" s="91" t="s">
        <v>454</v>
      </c>
      <c r="J30" s="91"/>
      <c r="K30" s="91" t="s">
        <v>345</v>
      </c>
      <c r="L30" s="92" t="s">
        <v>144</v>
      </c>
      <c r="M30" s="92" t="s">
        <v>144</v>
      </c>
      <c r="N30" s="91" t="s">
        <v>349</v>
      </c>
      <c r="O30" s="1" t="s">
        <v>383</v>
      </c>
      <c r="P30" s="1" t="s">
        <v>384</v>
      </c>
      <c r="Q30" s="90" t="s">
        <v>144</v>
      </c>
      <c r="R30" s="93" t="s">
        <v>144</v>
      </c>
      <c r="S30" s="94" t="s">
        <v>251</v>
      </c>
    </row>
    <row r="31" spans="1:19">
      <c r="A31" s="40" t="s">
        <v>69</v>
      </c>
      <c r="B31" s="90" t="s">
        <v>350</v>
      </c>
      <c r="C31" s="90" t="s">
        <v>351</v>
      </c>
      <c r="D31" s="90" t="s">
        <v>352</v>
      </c>
      <c r="E31" s="95" t="s">
        <v>353</v>
      </c>
      <c r="F31" s="90">
        <v>2015</v>
      </c>
      <c r="G31" s="90" t="s">
        <v>144</v>
      </c>
      <c r="H31" s="91" t="s">
        <v>354</v>
      </c>
      <c r="I31" s="91" t="s">
        <v>397</v>
      </c>
      <c r="J31" s="91"/>
      <c r="K31" s="91" t="s">
        <v>144</v>
      </c>
      <c r="L31" s="92" t="s">
        <v>144</v>
      </c>
      <c r="M31" s="92" t="s">
        <v>144</v>
      </c>
      <c r="N31" s="91" t="s">
        <v>355</v>
      </c>
      <c r="O31" s="1" t="s">
        <v>383</v>
      </c>
      <c r="P31" s="1" t="s">
        <v>384</v>
      </c>
      <c r="Q31" s="90" t="s">
        <v>144</v>
      </c>
      <c r="R31" s="93" t="s">
        <v>144</v>
      </c>
      <c r="S31" s="94" t="s">
        <v>251</v>
      </c>
    </row>
    <row r="32" spans="1:19">
      <c r="A32" s="40" t="s">
        <v>70</v>
      </c>
      <c r="B32" s="90" t="s">
        <v>357</v>
      </c>
      <c r="C32" s="90" t="s">
        <v>358</v>
      </c>
      <c r="D32" s="90" t="s">
        <v>399</v>
      </c>
      <c r="E32" s="95" t="s">
        <v>353</v>
      </c>
      <c r="F32" s="90">
        <v>2016</v>
      </c>
      <c r="G32" s="90" t="s">
        <v>144</v>
      </c>
      <c r="H32" s="91" t="s">
        <v>359</v>
      </c>
      <c r="I32" s="91" t="s">
        <v>397</v>
      </c>
      <c r="J32" s="91"/>
      <c r="K32" s="91" t="s">
        <v>144</v>
      </c>
      <c r="L32" s="92" t="s">
        <v>144</v>
      </c>
      <c r="M32" s="92" t="s">
        <v>144</v>
      </c>
      <c r="N32" s="91" t="s">
        <v>356</v>
      </c>
      <c r="O32" s="1" t="s">
        <v>383</v>
      </c>
      <c r="P32" s="1" t="s">
        <v>384</v>
      </c>
      <c r="Q32" s="90" t="s">
        <v>144</v>
      </c>
      <c r="R32" s="93" t="s">
        <v>144</v>
      </c>
      <c r="S32" s="94" t="s">
        <v>251</v>
      </c>
    </row>
    <row r="33" spans="1:19" ht="32.25">
      <c r="A33" s="40" t="s">
        <v>72</v>
      </c>
      <c r="B33" s="90" t="s">
        <v>360</v>
      </c>
      <c r="C33" s="90" t="s">
        <v>361</v>
      </c>
      <c r="D33" s="95" t="s">
        <v>400</v>
      </c>
      <c r="E33" s="95" t="s">
        <v>362</v>
      </c>
      <c r="F33" s="90">
        <v>2018</v>
      </c>
      <c r="G33" s="90">
        <v>6871</v>
      </c>
      <c r="H33" s="91" t="s">
        <v>363</v>
      </c>
      <c r="I33" s="91" t="s">
        <v>398</v>
      </c>
      <c r="J33" s="91"/>
      <c r="K33" s="91" t="s">
        <v>238</v>
      </c>
      <c r="L33" s="92">
        <v>2249</v>
      </c>
      <c r="M33" s="73">
        <v>730000</v>
      </c>
      <c r="N33" s="91" t="s">
        <v>364</v>
      </c>
      <c r="O33" s="1" t="s">
        <v>383</v>
      </c>
      <c r="P33" s="1" t="s">
        <v>384</v>
      </c>
      <c r="Q33" s="1" t="s">
        <v>383</v>
      </c>
      <c r="R33" s="1" t="s">
        <v>384</v>
      </c>
      <c r="S33" s="96" t="s">
        <v>365</v>
      </c>
    </row>
    <row r="34" spans="1:19">
      <c r="A34" s="40" t="s">
        <v>74</v>
      </c>
      <c r="B34" s="90" t="s">
        <v>367</v>
      </c>
      <c r="C34" s="90" t="s">
        <v>368</v>
      </c>
      <c r="D34" s="95" t="s">
        <v>369</v>
      </c>
      <c r="E34" s="95" t="s">
        <v>370</v>
      </c>
      <c r="F34" s="90">
        <v>2019</v>
      </c>
      <c r="G34" s="90">
        <v>4156</v>
      </c>
      <c r="H34" s="91" t="s">
        <v>371</v>
      </c>
      <c r="I34" s="91" t="s">
        <v>446</v>
      </c>
      <c r="J34" s="91"/>
      <c r="K34" s="91" t="s">
        <v>372</v>
      </c>
      <c r="L34" s="171" t="s">
        <v>542</v>
      </c>
      <c r="M34" s="179">
        <v>163000</v>
      </c>
      <c r="N34" s="91" t="s">
        <v>373</v>
      </c>
      <c r="O34" s="1" t="s">
        <v>383</v>
      </c>
      <c r="P34" s="1" t="s">
        <v>384</v>
      </c>
      <c r="Q34" s="1" t="s">
        <v>383</v>
      </c>
      <c r="R34" s="1" t="s">
        <v>384</v>
      </c>
      <c r="S34" s="98" t="s">
        <v>251</v>
      </c>
    </row>
    <row r="35" spans="1:19">
      <c r="A35" s="40" t="s">
        <v>76</v>
      </c>
      <c r="B35" s="90" t="s">
        <v>539</v>
      </c>
      <c r="C35" s="90" t="s">
        <v>254</v>
      </c>
      <c r="D35" s="95" t="s">
        <v>237</v>
      </c>
      <c r="E35" s="95" t="s">
        <v>401</v>
      </c>
      <c r="F35" s="90">
        <v>2005</v>
      </c>
      <c r="G35" s="90">
        <v>1896</v>
      </c>
      <c r="H35" s="91" t="s">
        <v>374</v>
      </c>
      <c r="I35" s="91" t="s">
        <v>455</v>
      </c>
      <c r="J35" s="91"/>
      <c r="K35" s="91" t="s">
        <v>372</v>
      </c>
      <c r="L35" s="92" t="s">
        <v>144</v>
      </c>
      <c r="M35" s="73" t="s">
        <v>144</v>
      </c>
      <c r="N35" s="91" t="s">
        <v>375</v>
      </c>
      <c r="O35" s="97" t="s">
        <v>385</v>
      </c>
      <c r="P35" s="1" t="s">
        <v>384</v>
      </c>
      <c r="Q35" s="97" t="s">
        <v>144</v>
      </c>
      <c r="R35" s="97" t="s">
        <v>144</v>
      </c>
      <c r="S35" s="98" t="s">
        <v>207</v>
      </c>
    </row>
    <row r="36" spans="1:19">
      <c r="A36" s="40" t="s">
        <v>78</v>
      </c>
      <c r="B36" s="90" t="s">
        <v>414</v>
      </c>
      <c r="C36" s="90" t="s">
        <v>415</v>
      </c>
      <c r="D36" s="95" t="s">
        <v>416</v>
      </c>
      <c r="E36" s="9" t="s">
        <v>256</v>
      </c>
      <c r="F36" s="90">
        <v>2011</v>
      </c>
      <c r="G36" s="90">
        <v>2198</v>
      </c>
      <c r="H36" s="91" t="s">
        <v>417</v>
      </c>
      <c r="I36" s="91" t="s">
        <v>418</v>
      </c>
      <c r="J36" s="91" t="s">
        <v>538</v>
      </c>
      <c r="K36" s="91" t="s">
        <v>419</v>
      </c>
      <c r="L36" s="92">
        <v>189597</v>
      </c>
      <c r="M36" s="73" t="s">
        <v>144</v>
      </c>
      <c r="N36" s="91" t="s">
        <v>420</v>
      </c>
      <c r="O36" s="97" t="s">
        <v>537</v>
      </c>
      <c r="P36" s="1" t="s">
        <v>384</v>
      </c>
      <c r="Q36" s="97" t="s">
        <v>144</v>
      </c>
      <c r="R36" s="97" t="s">
        <v>144</v>
      </c>
      <c r="S36" s="98" t="s">
        <v>251</v>
      </c>
    </row>
    <row r="37" spans="1:19">
      <c r="A37" s="84"/>
      <c r="B37" s="85"/>
      <c r="C37" s="86"/>
      <c r="D37" s="87"/>
      <c r="E37" s="85"/>
      <c r="F37" s="86"/>
      <c r="G37" s="86"/>
      <c r="H37" s="86"/>
      <c r="I37" s="86"/>
      <c r="J37" s="86"/>
      <c r="K37" s="86"/>
      <c r="L37" s="88"/>
      <c r="M37" s="89"/>
      <c r="N37" s="86"/>
      <c r="O37" s="85"/>
      <c r="P37" s="85"/>
      <c r="Q37" s="85"/>
      <c r="R37" s="85"/>
      <c r="S37" s="86"/>
    </row>
    <row r="38" spans="1:19">
      <c r="A38" s="32" t="s">
        <v>328</v>
      </c>
    </row>
  </sheetData>
  <mergeCells count="20">
    <mergeCell ref="C8:C9"/>
    <mergeCell ref="D8:D9"/>
    <mergeCell ref="E8:E9"/>
    <mergeCell ref="F8:F9"/>
    <mergeCell ref="A3:S3"/>
    <mergeCell ref="A4:S4"/>
    <mergeCell ref="A5:S5"/>
    <mergeCell ref="A6:S6"/>
    <mergeCell ref="K8:K9"/>
    <mergeCell ref="L8:L9"/>
    <mergeCell ref="N8:N9"/>
    <mergeCell ref="O8:P8"/>
    <mergeCell ref="G8:G9"/>
    <mergeCell ref="H8:H9"/>
    <mergeCell ref="Q8:R8"/>
    <mergeCell ref="S8:S9"/>
    <mergeCell ref="J8:J9"/>
    <mergeCell ref="I8:I9"/>
    <mergeCell ref="A8:A9"/>
    <mergeCell ref="B8:B9"/>
  </mergeCells>
  <phoneticPr fontId="32" type="noConversion"/>
  <printOptions horizontalCentered="1"/>
  <pageMargins left="0.23622047244094491" right="0.19685039370078741" top="0.74803149606299213" bottom="0.19685039370078741" header="0.31496062992125984" footer="0.31496062992125984"/>
  <pageSetup paperSize="9" scale="73" firstPageNumber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40" workbookViewId="0">
      <selection activeCell="G49" sqref="G49"/>
    </sheetView>
  </sheetViews>
  <sheetFormatPr defaultRowHeight="12.75"/>
  <cols>
    <col min="1" max="1" width="3.42578125" style="19" bestFit="1" customWidth="1"/>
    <col min="2" max="2" width="17.28515625" style="19" customWidth="1"/>
    <col min="3" max="3" width="11.5703125" style="19" customWidth="1"/>
    <col min="4" max="4" width="10" style="19" customWidth="1"/>
    <col min="5" max="5" width="10.28515625" style="19" customWidth="1"/>
    <col min="6" max="6" width="12" style="19" customWidth="1"/>
    <col min="7" max="7" width="11.7109375" style="19" customWidth="1"/>
    <col min="8" max="16384" width="9.140625" style="19"/>
  </cols>
  <sheetData>
    <row r="1" spans="1:7">
      <c r="A1" s="111" t="s">
        <v>376</v>
      </c>
      <c r="G1" s="112" t="s">
        <v>461</v>
      </c>
    </row>
    <row r="2" spans="1:7">
      <c r="A2" s="111"/>
    </row>
    <row r="3" spans="1:7">
      <c r="A3" s="111"/>
    </row>
    <row r="4" spans="1:7">
      <c r="A4" s="181" t="s">
        <v>462</v>
      </c>
      <c r="B4" s="181"/>
      <c r="C4" s="181"/>
      <c r="D4" s="181"/>
      <c r="E4" s="181"/>
      <c r="F4" s="181"/>
      <c r="G4" s="181"/>
    </row>
    <row r="5" spans="1:7">
      <c r="A5" s="181" t="s">
        <v>251</v>
      </c>
      <c r="B5" s="181"/>
      <c r="C5" s="181"/>
      <c r="D5" s="181"/>
      <c r="E5" s="181"/>
      <c r="F5" s="181"/>
      <c r="G5" s="181"/>
    </row>
    <row r="6" spans="1:7">
      <c r="A6" s="181" t="s">
        <v>2</v>
      </c>
      <c r="B6" s="181"/>
      <c r="C6" s="181"/>
      <c r="D6" s="181"/>
      <c r="E6" s="181"/>
      <c r="F6" s="181"/>
      <c r="G6" s="181"/>
    </row>
    <row r="7" spans="1:7">
      <c r="A7" s="181" t="s">
        <v>463</v>
      </c>
      <c r="B7" s="181"/>
      <c r="C7" s="181"/>
      <c r="D7" s="181"/>
      <c r="E7" s="181"/>
      <c r="F7" s="181"/>
      <c r="G7" s="181"/>
    </row>
    <row r="8" spans="1:7">
      <c r="A8" s="111"/>
    </row>
    <row r="9" spans="1:7" s="146" customFormat="1" ht="31.5" customHeight="1">
      <c r="A9" s="144" t="s">
        <v>3</v>
      </c>
      <c r="B9" s="144" t="s">
        <v>464</v>
      </c>
      <c r="C9" s="144" t="s">
        <v>465</v>
      </c>
      <c r="D9" s="144" t="s">
        <v>466</v>
      </c>
      <c r="E9" s="144" t="s">
        <v>467</v>
      </c>
      <c r="F9" s="144" t="s">
        <v>468</v>
      </c>
      <c r="G9" s="145" t="s">
        <v>223</v>
      </c>
    </row>
    <row r="10" spans="1:7" s="146" customFormat="1" ht="21">
      <c r="A10" s="147" t="s">
        <v>9</v>
      </c>
      <c r="B10" s="149" t="s">
        <v>469</v>
      </c>
      <c r="C10" s="149" t="s">
        <v>470</v>
      </c>
      <c r="D10" s="148" t="s">
        <v>471</v>
      </c>
      <c r="E10" s="148" t="s">
        <v>472</v>
      </c>
      <c r="F10" s="148" t="s">
        <v>473</v>
      </c>
      <c r="G10" s="150">
        <v>20468.16</v>
      </c>
    </row>
    <row r="11" spans="1:7" s="146" customFormat="1" ht="21">
      <c r="A11" s="147" t="s">
        <v>12</v>
      </c>
      <c r="B11" s="151" t="s">
        <v>474</v>
      </c>
      <c r="C11" s="151" t="s">
        <v>470</v>
      </c>
      <c r="D11" s="148" t="s">
        <v>475</v>
      </c>
      <c r="E11" s="148" t="s">
        <v>476</v>
      </c>
      <c r="F11" s="148" t="s">
        <v>473</v>
      </c>
      <c r="G11" s="150">
        <v>23310.959999999999</v>
      </c>
    </row>
    <row r="12" spans="1:7" s="146" customFormat="1" ht="31.5">
      <c r="A12" s="147" t="s">
        <v>13</v>
      </c>
      <c r="B12" s="151" t="s">
        <v>477</v>
      </c>
      <c r="C12" s="151" t="s">
        <v>470</v>
      </c>
      <c r="D12" s="148" t="s">
        <v>478</v>
      </c>
      <c r="E12" s="148" t="s">
        <v>476</v>
      </c>
      <c r="F12" s="148" t="s">
        <v>479</v>
      </c>
      <c r="G12" s="150">
        <v>17483.22</v>
      </c>
    </row>
    <row r="13" spans="1:7" s="146" customFormat="1" ht="21">
      <c r="A13" s="147" t="s">
        <v>17</v>
      </c>
      <c r="B13" s="151" t="s">
        <v>480</v>
      </c>
      <c r="C13" s="151" t="s">
        <v>470</v>
      </c>
      <c r="D13" s="148" t="s">
        <v>475</v>
      </c>
      <c r="E13" s="148" t="s">
        <v>472</v>
      </c>
      <c r="F13" s="148" t="s">
        <v>473</v>
      </c>
      <c r="G13" s="150">
        <v>20468.16</v>
      </c>
    </row>
    <row r="14" spans="1:7" s="146" customFormat="1" ht="21">
      <c r="A14" s="147" t="s">
        <v>18</v>
      </c>
      <c r="B14" s="151" t="s">
        <v>481</v>
      </c>
      <c r="C14" s="151" t="s">
        <v>470</v>
      </c>
      <c r="D14" s="148" t="s">
        <v>478</v>
      </c>
      <c r="E14" s="148" t="s">
        <v>472</v>
      </c>
      <c r="F14" s="148" t="s">
        <v>473</v>
      </c>
      <c r="G14" s="150">
        <v>15351.12</v>
      </c>
    </row>
    <row r="15" spans="1:7" s="146" customFormat="1" ht="21">
      <c r="A15" s="147" t="s">
        <v>19</v>
      </c>
      <c r="B15" s="151" t="s">
        <v>482</v>
      </c>
      <c r="C15" s="151" t="s">
        <v>470</v>
      </c>
      <c r="D15" s="148" t="s">
        <v>475</v>
      </c>
      <c r="E15" s="148" t="s">
        <v>472</v>
      </c>
      <c r="F15" s="148" t="s">
        <v>473</v>
      </c>
      <c r="G15" s="150">
        <v>20468.16</v>
      </c>
    </row>
    <row r="16" spans="1:7" s="146" customFormat="1" ht="31.5">
      <c r="A16" s="147" t="s">
        <v>24</v>
      </c>
      <c r="B16" s="151" t="s">
        <v>483</v>
      </c>
      <c r="C16" s="151" t="s">
        <v>470</v>
      </c>
      <c r="D16" s="148" t="s">
        <v>475</v>
      </c>
      <c r="E16" s="148" t="s">
        <v>484</v>
      </c>
      <c r="F16" s="148" t="s">
        <v>479</v>
      </c>
      <c r="G16" s="150">
        <v>23322</v>
      </c>
    </row>
    <row r="17" spans="1:7" s="146" customFormat="1" ht="21">
      <c r="A17" s="147" t="s">
        <v>25</v>
      </c>
      <c r="B17" s="151" t="s">
        <v>485</v>
      </c>
      <c r="C17" s="151" t="s">
        <v>470</v>
      </c>
      <c r="D17" s="148" t="s">
        <v>486</v>
      </c>
      <c r="E17" s="148" t="s">
        <v>472</v>
      </c>
      <c r="F17" s="148" t="s">
        <v>473</v>
      </c>
      <c r="G17" s="150">
        <v>20468.16</v>
      </c>
    </row>
    <row r="18" spans="1:7" s="146" customFormat="1" ht="21">
      <c r="A18" s="147" t="s">
        <v>28</v>
      </c>
      <c r="B18" s="151" t="s">
        <v>487</v>
      </c>
      <c r="C18" s="151" t="s">
        <v>470</v>
      </c>
      <c r="D18" s="148" t="s">
        <v>478</v>
      </c>
      <c r="E18" s="148" t="s">
        <v>472</v>
      </c>
      <c r="F18" s="148" t="s">
        <v>473</v>
      </c>
      <c r="G18" s="150">
        <v>15351.12</v>
      </c>
    </row>
    <row r="19" spans="1:7" s="146" customFormat="1" ht="21">
      <c r="A19" s="147" t="s">
        <v>31</v>
      </c>
      <c r="B19" s="151" t="s">
        <v>488</v>
      </c>
      <c r="C19" s="151" t="s">
        <v>470</v>
      </c>
      <c r="D19" s="148" t="s">
        <v>475</v>
      </c>
      <c r="E19" s="148" t="s">
        <v>472</v>
      </c>
      <c r="F19" s="148" t="s">
        <v>473</v>
      </c>
      <c r="G19" s="150">
        <v>20468.16</v>
      </c>
    </row>
    <row r="20" spans="1:7" s="146" customFormat="1" ht="21">
      <c r="A20" s="147" t="s">
        <v>35</v>
      </c>
      <c r="B20" s="151" t="s">
        <v>489</v>
      </c>
      <c r="C20" s="151" t="s">
        <v>470</v>
      </c>
      <c r="D20" s="148" t="s">
        <v>475</v>
      </c>
      <c r="E20" s="148" t="s">
        <v>476</v>
      </c>
      <c r="F20" s="148" t="s">
        <v>473</v>
      </c>
      <c r="G20" s="150">
        <v>20472</v>
      </c>
    </row>
    <row r="21" spans="1:7" s="146" customFormat="1" ht="21">
      <c r="A21" s="147" t="s">
        <v>38</v>
      </c>
      <c r="B21" s="151" t="s">
        <v>490</v>
      </c>
      <c r="C21" s="151" t="s">
        <v>470</v>
      </c>
      <c r="D21" s="148" t="s">
        <v>491</v>
      </c>
      <c r="E21" s="148" t="s">
        <v>472</v>
      </c>
      <c r="F21" s="148" t="s">
        <v>473</v>
      </c>
      <c r="G21" s="150">
        <v>15351.12</v>
      </c>
    </row>
    <row r="22" spans="1:7" s="146" customFormat="1" ht="21">
      <c r="A22" s="147" t="s">
        <v>40</v>
      </c>
      <c r="B22" s="151" t="s">
        <v>492</v>
      </c>
      <c r="C22" s="151" t="s">
        <v>470</v>
      </c>
      <c r="D22" s="148" t="s">
        <v>475</v>
      </c>
      <c r="E22" s="148" t="s">
        <v>493</v>
      </c>
      <c r="F22" s="148" t="s">
        <v>494</v>
      </c>
      <c r="G22" s="150">
        <v>23310.959999999999</v>
      </c>
    </row>
    <row r="23" spans="1:7" s="146" customFormat="1" ht="31.5">
      <c r="A23" s="147" t="s">
        <v>44</v>
      </c>
      <c r="B23" s="151" t="s">
        <v>495</v>
      </c>
      <c r="C23" s="151" t="s">
        <v>470</v>
      </c>
      <c r="D23" s="148" t="s">
        <v>475</v>
      </c>
      <c r="E23" s="148" t="s">
        <v>476</v>
      </c>
      <c r="F23" s="148" t="s">
        <v>496</v>
      </c>
      <c r="G23" s="150">
        <v>23310.959999999999</v>
      </c>
    </row>
    <row r="24" spans="1:7" s="146" customFormat="1" ht="21">
      <c r="A24" s="147" t="s">
        <v>48</v>
      </c>
      <c r="B24" s="151" t="s">
        <v>497</v>
      </c>
      <c r="C24" s="151" t="s">
        <v>470</v>
      </c>
      <c r="D24" s="151" t="s">
        <v>475</v>
      </c>
      <c r="E24" s="151" t="s">
        <v>472</v>
      </c>
      <c r="F24" s="151" t="s">
        <v>473</v>
      </c>
      <c r="G24" s="152">
        <v>20468.16</v>
      </c>
    </row>
    <row r="25" spans="1:7" s="146" customFormat="1" ht="21">
      <c r="A25" s="147" t="s">
        <v>51</v>
      </c>
      <c r="B25" s="151" t="s">
        <v>498</v>
      </c>
      <c r="C25" s="151" t="s">
        <v>470</v>
      </c>
      <c r="D25" s="151" t="s">
        <v>475</v>
      </c>
      <c r="E25" s="151" t="s">
        <v>472</v>
      </c>
      <c r="F25" s="151" t="s">
        <v>473</v>
      </c>
      <c r="G25" s="152">
        <v>20468.16</v>
      </c>
    </row>
    <row r="26" spans="1:7" s="146" customFormat="1" ht="21">
      <c r="A26" s="153" t="s">
        <v>55</v>
      </c>
      <c r="B26" s="151" t="s">
        <v>499</v>
      </c>
      <c r="C26" s="151" t="s">
        <v>470</v>
      </c>
      <c r="D26" s="151" t="s">
        <v>475</v>
      </c>
      <c r="E26" s="151" t="s">
        <v>493</v>
      </c>
      <c r="F26" s="151" t="s">
        <v>494</v>
      </c>
      <c r="G26" s="152">
        <v>23310.959999999999</v>
      </c>
    </row>
    <row r="27" spans="1:7" s="146" customFormat="1" ht="21">
      <c r="A27" s="153" t="s">
        <v>58</v>
      </c>
      <c r="B27" s="151" t="s">
        <v>500</v>
      </c>
      <c r="C27" s="151" t="s">
        <v>470</v>
      </c>
      <c r="D27" s="151" t="s">
        <v>475</v>
      </c>
      <c r="E27" s="151" t="s">
        <v>472</v>
      </c>
      <c r="F27" s="151" t="s">
        <v>473</v>
      </c>
      <c r="G27" s="152">
        <v>20468.16</v>
      </c>
    </row>
    <row r="28" spans="1:7" s="146" customFormat="1" ht="21">
      <c r="A28" s="153" t="s">
        <v>61</v>
      </c>
      <c r="B28" s="151" t="s">
        <v>501</v>
      </c>
      <c r="C28" s="151" t="s">
        <v>502</v>
      </c>
      <c r="D28" s="151" t="s">
        <v>475</v>
      </c>
      <c r="E28" s="151" t="s">
        <v>472</v>
      </c>
      <c r="F28" s="151" t="s">
        <v>473</v>
      </c>
      <c r="G28" s="152">
        <v>20468.16</v>
      </c>
    </row>
    <row r="29" spans="1:7" s="146" customFormat="1" ht="21">
      <c r="A29" s="153" t="s">
        <v>62</v>
      </c>
      <c r="B29" s="151" t="s">
        <v>503</v>
      </c>
      <c r="C29" s="151" t="s">
        <v>470</v>
      </c>
      <c r="D29" s="151" t="s">
        <v>478</v>
      </c>
      <c r="E29" s="151" t="s">
        <v>472</v>
      </c>
      <c r="F29" s="151" t="s">
        <v>473</v>
      </c>
      <c r="G29" s="152">
        <v>15351.12</v>
      </c>
    </row>
    <row r="30" spans="1:7" s="146" customFormat="1" ht="21">
      <c r="A30" s="153" t="s">
        <v>66</v>
      </c>
      <c r="B30" s="151" t="s">
        <v>504</v>
      </c>
      <c r="C30" s="151" t="s">
        <v>470</v>
      </c>
      <c r="D30" s="151" t="s">
        <v>475</v>
      </c>
      <c r="E30" s="151" t="s">
        <v>476</v>
      </c>
      <c r="F30" s="151" t="s">
        <v>473</v>
      </c>
      <c r="G30" s="152">
        <v>23310.959999999999</v>
      </c>
    </row>
    <row r="31" spans="1:7" s="146" customFormat="1" ht="21">
      <c r="A31" s="153" t="s">
        <v>69</v>
      </c>
      <c r="B31" s="151" t="s">
        <v>505</v>
      </c>
      <c r="C31" s="151" t="s">
        <v>470</v>
      </c>
      <c r="D31" s="151" t="s">
        <v>478</v>
      </c>
      <c r="E31" s="151" t="s">
        <v>472</v>
      </c>
      <c r="F31" s="151" t="s">
        <v>473</v>
      </c>
      <c r="G31" s="152">
        <v>15351.12</v>
      </c>
    </row>
    <row r="32" spans="1:7" s="146" customFormat="1" ht="21">
      <c r="A32" s="153" t="s">
        <v>70</v>
      </c>
      <c r="B32" s="151" t="s">
        <v>506</v>
      </c>
      <c r="C32" s="151" t="s">
        <v>470</v>
      </c>
      <c r="D32" s="151" t="s">
        <v>475</v>
      </c>
      <c r="E32" s="151" t="s">
        <v>472</v>
      </c>
      <c r="F32" s="151" t="s">
        <v>473</v>
      </c>
      <c r="G32" s="152">
        <v>20468.16</v>
      </c>
    </row>
    <row r="33" spans="1:7" s="146" customFormat="1" ht="21">
      <c r="A33" s="153" t="s">
        <v>72</v>
      </c>
      <c r="B33" s="151" t="s">
        <v>507</v>
      </c>
      <c r="C33" s="151" t="s">
        <v>470</v>
      </c>
      <c r="D33" s="151" t="s">
        <v>475</v>
      </c>
      <c r="E33" s="151" t="s">
        <v>472</v>
      </c>
      <c r="F33" s="151" t="s">
        <v>473</v>
      </c>
      <c r="G33" s="152">
        <v>20468.16</v>
      </c>
    </row>
    <row r="34" spans="1:7" s="146" customFormat="1" ht="31.5">
      <c r="A34" s="153" t="s">
        <v>74</v>
      </c>
      <c r="B34" s="151" t="s">
        <v>508</v>
      </c>
      <c r="C34" s="151" t="s">
        <v>470</v>
      </c>
      <c r="D34" s="151" t="s">
        <v>509</v>
      </c>
      <c r="E34" s="151" t="s">
        <v>510</v>
      </c>
      <c r="F34" s="151" t="s">
        <v>473</v>
      </c>
      <c r="G34" s="152">
        <v>233700</v>
      </c>
    </row>
    <row r="35" spans="1:7" s="146" customFormat="1" ht="42">
      <c r="A35" s="153" t="s">
        <v>76</v>
      </c>
      <c r="B35" s="151" t="s">
        <v>511</v>
      </c>
      <c r="C35" s="151" t="s">
        <v>512</v>
      </c>
      <c r="D35" s="151" t="s">
        <v>513</v>
      </c>
      <c r="E35" s="151" t="s">
        <v>472</v>
      </c>
      <c r="F35" s="151" t="s">
        <v>514</v>
      </c>
      <c r="G35" s="152">
        <v>13274.28</v>
      </c>
    </row>
    <row r="36" spans="1:7" s="146" customFormat="1" ht="42">
      <c r="A36" s="153" t="s">
        <v>78</v>
      </c>
      <c r="B36" s="151" t="s">
        <v>515</v>
      </c>
      <c r="C36" s="151" t="s">
        <v>512</v>
      </c>
      <c r="D36" s="151" t="s">
        <v>516</v>
      </c>
      <c r="E36" s="151" t="s">
        <v>472</v>
      </c>
      <c r="F36" s="151" t="s">
        <v>514</v>
      </c>
      <c r="G36" s="152">
        <v>13274.28</v>
      </c>
    </row>
    <row r="37" spans="1:7" s="146" customFormat="1" ht="42">
      <c r="A37" s="153" t="s">
        <v>79</v>
      </c>
      <c r="B37" s="151" t="s">
        <v>517</v>
      </c>
      <c r="C37" s="151" t="s">
        <v>512</v>
      </c>
      <c r="D37" s="151" t="s">
        <v>516</v>
      </c>
      <c r="E37" s="151" t="s">
        <v>472</v>
      </c>
      <c r="F37" s="151" t="s">
        <v>514</v>
      </c>
      <c r="G37" s="152">
        <v>13274.28</v>
      </c>
    </row>
    <row r="38" spans="1:7" s="146" customFormat="1" ht="42">
      <c r="A38" s="153" t="s">
        <v>80</v>
      </c>
      <c r="B38" s="151" t="s">
        <v>518</v>
      </c>
      <c r="C38" s="151" t="s">
        <v>512</v>
      </c>
      <c r="D38" s="151" t="s">
        <v>516</v>
      </c>
      <c r="E38" s="151" t="s">
        <v>472</v>
      </c>
      <c r="F38" s="151" t="s">
        <v>514</v>
      </c>
      <c r="G38" s="152">
        <v>13274.28</v>
      </c>
    </row>
    <row r="39" spans="1:7" s="146" customFormat="1" ht="42">
      <c r="A39" s="153" t="s">
        <v>81</v>
      </c>
      <c r="B39" s="151" t="s">
        <v>501</v>
      </c>
      <c r="C39" s="151" t="s">
        <v>512</v>
      </c>
      <c r="D39" s="151" t="s">
        <v>513</v>
      </c>
      <c r="E39" s="151" t="s">
        <v>472</v>
      </c>
      <c r="F39" s="151" t="s">
        <v>514</v>
      </c>
      <c r="G39" s="152">
        <v>13274.28</v>
      </c>
    </row>
    <row r="40" spans="1:7" s="146" customFormat="1" ht="42">
      <c r="A40" s="153" t="s">
        <v>82</v>
      </c>
      <c r="B40" s="151" t="s">
        <v>519</v>
      </c>
      <c r="C40" s="151" t="s">
        <v>512</v>
      </c>
      <c r="D40" s="151" t="s">
        <v>516</v>
      </c>
      <c r="E40" s="151" t="s">
        <v>472</v>
      </c>
      <c r="F40" s="151" t="s">
        <v>520</v>
      </c>
      <c r="G40" s="152">
        <v>13274.28</v>
      </c>
    </row>
    <row r="41" spans="1:7" s="146" customFormat="1" ht="42">
      <c r="A41" s="153" t="s">
        <v>85</v>
      </c>
      <c r="B41" s="151" t="s">
        <v>521</v>
      </c>
      <c r="C41" s="151" t="s">
        <v>512</v>
      </c>
      <c r="D41" s="151" t="s">
        <v>513</v>
      </c>
      <c r="E41" s="151" t="s">
        <v>472</v>
      </c>
      <c r="F41" s="151" t="s">
        <v>514</v>
      </c>
      <c r="G41" s="152">
        <v>13274.28</v>
      </c>
    </row>
    <row r="42" spans="1:7" s="146" customFormat="1" ht="42">
      <c r="A42" s="153" t="s">
        <v>86</v>
      </c>
      <c r="B42" s="151" t="s">
        <v>522</v>
      </c>
      <c r="C42" s="151" t="s">
        <v>512</v>
      </c>
      <c r="D42" s="151" t="s">
        <v>516</v>
      </c>
      <c r="E42" s="151" t="s">
        <v>472</v>
      </c>
      <c r="F42" s="151" t="s">
        <v>514</v>
      </c>
      <c r="G42" s="152">
        <v>13274.28</v>
      </c>
    </row>
    <row r="43" spans="1:7" s="146" customFormat="1" ht="42">
      <c r="A43" s="153" t="s">
        <v>87</v>
      </c>
      <c r="B43" s="151" t="s">
        <v>523</v>
      </c>
      <c r="C43" s="151" t="s">
        <v>512</v>
      </c>
      <c r="D43" s="151" t="s">
        <v>513</v>
      </c>
      <c r="E43" s="151" t="s">
        <v>472</v>
      </c>
      <c r="F43" s="151" t="s">
        <v>514</v>
      </c>
      <c r="G43" s="152">
        <v>13274.28</v>
      </c>
    </row>
    <row r="44" spans="1:7" s="146" customFormat="1" ht="42">
      <c r="A44" s="153" t="s">
        <v>90</v>
      </c>
      <c r="B44" s="151" t="s">
        <v>524</v>
      </c>
      <c r="C44" s="151" t="s">
        <v>512</v>
      </c>
      <c r="D44" s="151" t="s">
        <v>516</v>
      </c>
      <c r="E44" s="151" t="s">
        <v>472</v>
      </c>
      <c r="F44" s="151" t="s">
        <v>514</v>
      </c>
      <c r="G44" s="152">
        <v>13274.28</v>
      </c>
    </row>
    <row r="45" spans="1:7" s="146" customFormat="1" ht="42">
      <c r="A45" s="147" t="s">
        <v>93</v>
      </c>
      <c r="B45" s="151" t="s">
        <v>525</v>
      </c>
      <c r="C45" s="151" t="s">
        <v>512</v>
      </c>
      <c r="D45" s="151" t="s">
        <v>526</v>
      </c>
      <c r="E45" s="151" t="s">
        <v>472</v>
      </c>
      <c r="F45" s="151" t="s">
        <v>514</v>
      </c>
      <c r="G45" s="152">
        <v>13274.28</v>
      </c>
    </row>
    <row r="46" spans="1:7" s="146" customFormat="1" ht="42">
      <c r="A46" s="147" t="s">
        <v>94</v>
      </c>
      <c r="B46" s="151" t="s">
        <v>527</v>
      </c>
      <c r="C46" s="151" t="s">
        <v>512</v>
      </c>
      <c r="D46" s="151" t="s">
        <v>516</v>
      </c>
      <c r="E46" s="151" t="s">
        <v>472</v>
      </c>
      <c r="F46" s="151" t="s">
        <v>514</v>
      </c>
      <c r="G46" s="152">
        <v>13274.28</v>
      </c>
    </row>
    <row r="47" spans="1:7" s="146" customFormat="1" ht="42">
      <c r="A47" s="147" t="s">
        <v>95</v>
      </c>
      <c r="B47" s="151" t="s">
        <v>511</v>
      </c>
      <c r="C47" s="151" t="s">
        <v>512</v>
      </c>
      <c r="D47" s="151" t="s">
        <v>513</v>
      </c>
      <c r="E47" s="151" t="s">
        <v>472</v>
      </c>
      <c r="F47" s="151" t="s">
        <v>514</v>
      </c>
      <c r="G47" s="152">
        <v>13274.28</v>
      </c>
    </row>
    <row r="48" spans="1:7" s="146" customFormat="1" ht="42">
      <c r="A48" s="147" t="s">
        <v>97</v>
      </c>
      <c r="B48" s="151" t="s">
        <v>528</v>
      </c>
      <c r="C48" s="151" t="s">
        <v>512</v>
      </c>
      <c r="D48" s="151" t="s">
        <v>513</v>
      </c>
      <c r="E48" s="151" t="s">
        <v>472</v>
      </c>
      <c r="F48" s="151" t="s">
        <v>514</v>
      </c>
      <c r="G48" s="152">
        <v>13274.28</v>
      </c>
    </row>
    <row r="49" spans="1:7" s="146" customFormat="1">
      <c r="A49" s="191" t="s">
        <v>529</v>
      </c>
      <c r="B49" s="191"/>
      <c r="C49" s="191"/>
      <c r="D49" s="191"/>
      <c r="E49" s="191"/>
      <c r="F49" s="191"/>
      <c r="G49" s="154">
        <f>SUM(G10:G48)</f>
        <v>899277.30000000028</v>
      </c>
    </row>
  </sheetData>
  <mergeCells count="5">
    <mergeCell ref="A49:F49"/>
    <mergeCell ref="A4:G4"/>
    <mergeCell ref="A5:G5"/>
    <mergeCell ref="A6:G6"/>
    <mergeCell ref="A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budynki</vt:lpstr>
      <vt:lpstr>pozost. śr. trw. i wyposażenie</vt:lpstr>
      <vt:lpstr>elektronika</vt:lpstr>
      <vt:lpstr>pojazdy</vt:lpstr>
      <vt:lpstr>panele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mludwiczak</dc:creator>
  <cp:lastModifiedBy>Marek Ludwiczak</cp:lastModifiedBy>
  <cp:lastPrinted>2020-10-21T07:44:53Z</cp:lastPrinted>
  <dcterms:created xsi:type="dcterms:W3CDTF">2011-11-21T09:17:45Z</dcterms:created>
  <dcterms:modified xsi:type="dcterms:W3CDTF">2020-11-03T13:37:30Z</dcterms:modified>
</cp:coreProperties>
</file>